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aroljimenez\Universitat de Barcelona\Nòmines - Documents\01 Retribucions\PDI\2024\"/>
    </mc:Choice>
  </mc:AlternateContent>
  <xr:revisionPtr revIDLastSave="5" documentId="8_{6FC38361-53A5-44C8-A42E-FB14C746C1BA}" xr6:coauthVersionLast="36" xr6:coauthVersionMax="36" xr10:uidLastSave="{1F41343D-4BDB-428A-B0C0-4AFA338D0C02}"/>
  <bookViews>
    <workbookView xWindow="-111" yWindow="-111" windowWidth="23254" windowHeight="12574" xr2:uid="{00000000-000D-0000-FFFF-FFFF00000000}"/>
  </bookViews>
  <sheets>
    <sheet name="QP" sheetId="1" r:id="rId1"/>
    <sheet name="contingències" sheetId="2" r:id="rId2"/>
    <sheet name="PLURIS" sheetId="3" r:id="rId3"/>
  </sheets>
  <definedNames>
    <definedName name="_4Àrea_d_impressió" localSheetId="2">PLURIS!$A$1:$Y$34</definedName>
    <definedName name="_xlnm.Print_Area" localSheetId="2">PLURIS!$A$1:$Y$34</definedName>
    <definedName name="_xlnm.Print_Area" localSheetId="0">QP!$A$2:$J$74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4" i="3" l="1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Y4" i="3"/>
  <c r="I7" i="2" l="1"/>
  <c r="G6" i="2"/>
  <c r="M12" i="2"/>
  <c r="L12" i="2"/>
  <c r="N12" i="2" s="1"/>
  <c r="H12" i="2"/>
  <c r="C12" i="2"/>
  <c r="B12" i="2"/>
  <c r="N11" i="2"/>
  <c r="I11" i="2"/>
  <c r="D11" i="2"/>
  <c r="S10" i="2"/>
  <c r="N10" i="2"/>
  <c r="I10" i="2"/>
  <c r="D10" i="2"/>
  <c r="N9" i="2"/>
  <c r="I9" i="2"/>
  <c r="D9" i="2"/>
  <c r="N8" i="2"/>
  <c r="I8" i="2"/>
  <c r="D8" i="2"/>
  <c r="S7" i="2"/>
  <c r="N7" i="2"/>
  <c r="D7" i="2"/>
  <c r="R6" i="2"/>
  <c r="R12" i="2" s="1"/>
  <c r="Q6" i="2"/>
  <c r="Q12" i="2" s="1"/>
  <c r="S12" i="2" s="1"/>
  <c r="N6" i="2"/>
  <c r="G12" i="2"/>
  <c r="D6" i="2"/>
  <c r="I12" i="2" l="1"/>
  <c r="D12" i="2"/>
  <c r="I6" i="2"/>
  <c r="S6" i="2"/>
</calcChain>
</file>

<file path=xl/sharedStrings.xml><?xml version="1.0" encoding="utf-8"?>
<sst xmlns="http://schemas.openxmlformats.org/spreadsheetml/2006/main" count="423" uniqueCount="155">
  <si>
    <t>COL·LECTIU</t>
  </si>
  <si>
    <t>CCES</t>
  </si>
  <si>
    <t>DES_CCE</t>
  </si>
  <si>
    <t>R_JURIDIC</t>
  </si>
  <si>
    <t>DEDICACIO</t>
  </si>
  <si>
    <t>DES_DEDICACIO</t>
  </si>
  <si>
    <t>%QP</t>
  </si>
  <si>
    <t>%QO</t>
  </si>
  <si>
    <t>funcionari nou ingrés</t>
  </si>
  <si>
    <t>0504</t>
  </si>
  <si>
    <t>professor titular d'universitat</t>
  </si>
  <si>
    <t>FD</t>
  </si>
  <si>
    <t>C08</t>
  </si>
  <si>
    <t>Temps complet</t>
  </si>
  <si>
    <t>(a partir de 01/01/2011)</t>
  </si>
  <si>
    <t>Temps complet (plaça vinculada)</t>
  </si>
  <si>
    <t>P06</t>
  </si>
  <si>
    <t>Temps parcial - 12 hores setmana</t>
  </si>
  <si>
    <t>funcionari interí</t>
  </si>
  <si>
    <t>FI</t>
  </si>
  <si>
    <t>0505</t>
  </si>
  <si>
    <t>catedràtic d'escola universitària</t>
  </si>
  <si>
    <t>0506</t>
  </si>
  <si>
    <t>professor titular d'escola universitària</t>
  </si>
  <si>
    <t xml:space="preserve">laborals indefinits </t>
  </si>
  <si>
    <t>DKU</t>
  </si>
  <si>
    <t>catedràtic</t>
  </si>
  <si>
    <t>LD</t>
  </si>
  <si>
    <t>P03</t>
  </si>
  <si>
    <t>Temps parcial - 6 hores setmana</t>
  </si>
  <si>
    <t>ADREG</t>
  </si>
  <si>
    <t>agregat</t>
  </si>
  <si>
    <t>DCOL1</t>
  </si>
  <si>
    <t>col·laborador</t>
  </si>
  <si>
    <t>DCOL2</t>
  </si>
  <si>
    <t>col·laborador doctor</t>
  </si>
  <si>
    <t>laborals interins</t>
  </si>
  <si>
    <t>LT</t>
  </si>
  <si>
    <t>laborals durada determinada</t>
  </si>
  <si>
    <t>DLEC</t>
  </si>
  <si>
    <t>lector</t>
  </si>
  <si>
    <t>DVIS</t>
  </si>
  <si>
    <t>visitant</t>
  </si>
  <si>
    <t>DASS</t>
  </si>
  <si>
    <t>associat</t>
  </si>
  <si>
    <t>DASSM</t>
  </si>
  <si>
    <t>associat mèdis</t>
  </si>
  <si>
    <t>investigadors</t>
  </si>
  <si>
    <t>IDMINECO</t>
  </si>
  <si>
    <t>investigador Post doctor MINECO</t>
  </si>
  <si>
    <t>IN</t>
  </si>
  <si>
    <t>37,5H</t>
  </si>
  <si>
    <t>INAPID</t>
  </si>
  <si>
    <t>INBG</t>
  </si>
  <si>
    <t>investigador programa Beatriu de Galindo</t>
  </si>
  <si>
    <t>INBP</t>
  </si>
  <si>
    <t>investigador programa Beatriu de Pinos GC</t>
  </si>
  <si>
    <t>INBPAPID</t>
  </si>
  <si>
    <t>INDIS</t>
  </si>
  <si>
    <t>investigador distingit</t>
  </si>
  <si>
    <t>37.5H</t>
  </si>
  <si>
    <t xml:space="preserve">Temps complet </t>
  </si>
  <si>
    <t>investigador programa Juan de la Cierva</t>
  </si>
  <si>
    <t>INJCNGF</t>
  </si>
  <si>
    <t>INJCNGI</t>
  </si>
  <si>
    <t>INJCPRF</t>
  </si>
  <si>
    <t>INMC</t>
  </si>
  <si>
    <t>investigador programa Marie Curie UE</t>
  </si>
  <si>
    <t>INPOST</t>
  </si>
  <si>
    <t>INPOSTP</t>
  </si>
  <si>
    <t>INRC</t>
  </si>
  <si>
    <t>investigador programa Ramon y Cajal</t>
  </si>
  <si>
    <t>INRCAPID</t>
  </si>
  <si>
    <t>INSECTI</t>
  </si>
  <si>
    <t>investigador Sistema Espanyol de la Ciència</t>
  </si>
  <si>
    <t>INMS</t>
  </si>
  <si>
    <t>Inv Postdoc. Margarita Salas</t>
  </si>
  <si>
    <t>INMSCC</t>
  </si>
  <si>
    <t>INMZ</t>
  </si>
  <si>
    <t>Inv Postdoc. Maria Zambrano</t>
  </si>
  <si>
    <t>INMZCC</t>
  </si>
  <si>
    <t>INRQL</t>
  </si>
  <si>
    <t>Inv Requalificació (LECTOR)</t>
  </si>
  <si>
    <t>INRQLCC</t>
  </si>
  <si>
    <t>INBI</t>
  </si>
  <si>
    <t>inv predoc en formació BRD UB</t>
  </si>
  <si>
    <t>INFU</t>
  </si>
  <si>
    <t>investigador predoctoral FPU</t>
  </si>
  <si>
    <t>INGC</t>
  </si>
  <si>
    <t>inv. predoctoral FI GC</t>
  </si>
  <si>
    <t>INGCSDUR</t>
  </si>
  <si>
    <t>inv. Predoctoral AGAUR-SDUR</t>
  </si>
  <si>
    <t>inv. predoctoral formació doctor MINECO</t>
  </si>
  <si>
    <t>INMINESP</t>
  </si>
  <si>
    <t>INPF</t>
  </si>
  <si>
    <t>investigador predoctoral en formació</t>
  </si>
  <si>
    <t>INPFCX</t>
  </si>
  <si>
    <t>investigador predoctoral La Caixa</t>
  </si>
  <si>
    <t>INPFUB</t>
  </si>
  <si>
    <t>investigador predoctoral en formació UB</t>
  </si>
  <si>
    <t>INGPB</t>
  </si>
  <si>
    <t>Inv. predoc. Govern Pais Basc</t>
  </si>
  <si>
    <t>TEMPORALS</t>
  </si>
  <si>
    <t xml:space="preserve">PREDOCTORALS </t>
  </si>
  <si>
    <t>INDEFINITS</t>
  </si>
  <si>
    <t>FUNCIONARIS NOU INGRES</t>
  </si>
  <si>
    <t>reducció it 0,054 - 0,011</t>
  </si>
  <si>
    <t>QP</t>
  </si>
  <si>
    <t>QO</t>
  </si>
  <si>
    <t>TOTAL</t>
  </si>
  <si>
    <t>BCG</t>
  </si>
  <si>
    <t>ATUR</t>
  </si>
  <si>
    <t>FP</t>
  </si>
  <si>
    <t>AT-MP</t>
  </si>
  <si>
    <t>AT (IMS)</t>
  </si>
  <si>
    <t>FOGASA</t>
  </si>
  <si>
    <t>MEI</t>
  </si>
  <si>
    <t>reducció 115€ a la BCG de la QP</t>
  </si>
  <si>
    <t>(&amp;)</t>
  </si>
  <si>
    <t>investigador APID (&amp;)</t>
  </si>
  <si>
    <t>investigador Beatriu de Pinos APID (&amp;)</t>
  </si>
  <si>
    <t>investigador programa Ramon y Cajal (&amp;)</t>
  </si>
  <si>
    <t>investigadors programa Juna de la Cierva Formació</t>
  </si>
  <si>
    <t>(&amp;) contractes APID L17/2022 de modificació de la L14/2011 de la Ciència</t>
  </si>
  <si>
    <t>($) contractes PRTR L17/2022 de modificació de la L14/2011 de la Ciència</t>
  </si>
  <si>
    <t>Inv Postdoc. Maria Zambrano ($)</t>
  </si>
  <si>
    <t>Inv Requalificació (LECTOR) ($)</t>
  </si>
  <si>
    <t>Inv Postdoc. Margarita Salas ($)</t>
  </si>
  <si>
    <t>($)</t>
  </si>
  <si>
    <t>investigador postdoctoral ($)</t>
  </si>
  <si>
    <t>(I) contractes indefinits L17/2022 de modificació de la L14/2011 de la Ciència</t>
  </si>
  <si>
    <t>(I)</t>
  </si>
  <si>
    <t>investigador postdoctoral de recerca (I)</t>
  </si>
  <si>
    <t>Addenda:</t>
  </si>
  <si>
    <t>DES DE 1/1/24</t>
  </si>
  <si>
    <t xml:space="preserve"> </t>
  </si>
  <si>
    <t>Temps parcial</t>
  </si>
  <si>
    <t xml:space="preserve">Temps parcial </t>
  </si>
  <si>
    <t>C06</t>
  </si>
  <si>
    <t>LI</t>
  </si>
  <si>
    <t>DSUBS</t>
  </si>
  <si>
    <t>professor substitut</t>
  </si>
  <si>
    <t>investigadors llei de la ciència (*)</t>
  </si>
  <si>
    <t>(*) reducció de 115€ RDL1/23 que deroga disposició addicional única RD103/2019. No tothom si pot acolllir</t>
  </si>
  <si>
    <t>INJCCFM</t>
  </si>
  <si>
    <t>investigador programa Juan de la Cierva Incorporació NG</t>
  </si>
  <si>
    <t>investigador programa Juan de la Cierva Formació NG</t>
  </si>
  <si>
    <t>INTPPOST</t>
  </si>
  <si>
    <t>investigador temps parcial fons de resilència</t>
  </si>
  <si>
    <t>TAULA PLURIOCUPACIÓ</t>
  </si>
  <si>
    <t>ANY</t>
  </si>
  <si>
    <t>2017 - 07/2018</t>
  </si>
  <si>
    <t>08/2018</t>
  </si>
  <si>
    <t>BRD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</si>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</sst>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/>
    <xf numFmtId="2" fontId="0" fillId="0" borderId="0" xfId="0" applyNumberFormat="1"/>
    <xf numFmtId="0" fontId="4" fillId="0" borderId="0" xfId="0" applyFont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2" fillId="0" borderId="1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13" xfId="1" applyFont="1" applyBorder="1" applyAlignment="1">
      <alignment wrapText="1"/>
    </xf>
    <xf numFmtId="0" fontId="5" fillId="0" borderId="0" xfId="2" applyFont="1"/>
    <xf numFmtId="4" fontId="2" fillId="0" borderId="0" xfId="2" applyNumberForma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17" fontId="2" fillId="0" borderId="0" xfId="2" quotePrefix="1" applyNumberFormat="1" applyAlignment="1">
      <alignment horizontal="center"/>
    </xf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2" fontId="2" fillId="0" borderId="0" xfId="2" applyNumberFormat="1"/>
    <xf numFmtId="4" fontId="2" fillId="0" borderId="0" xfId="2" applyNumberFormat="1"/>
    <xf numFmtId="0" fontId="6" fillId="0" borderId="8" xfId="2" applyFont="1" applyBorder="1" applyAlignment="1">
      <alignment horizontal="center"/>
    </xf>
    <xf numFmtId="4" fontId="2" fillId="0" borderId="8" xfId="2" applyNumberFormat="1" applyBorder="1" applyAlignment="1">
      <alignment horizontal="center"/>
    </xf>
    <xf numFmtId="0" fontId="2" fillId="0" borderId="8" xfId="2" applyBorder="1" applyAlignment="1">
      <alignment horizontal="center"/>
    </xf>
    <xf numFmtId="1" fontId="2" fillId="0" borderId="8" xfId="2" applyNumberFormat="1" applyBorder="1" applyAlignment="1">
      <alignment horizontal="center"/>
    </xf>
    <xf numFmtId="2" fontId="2" fillId="0" borderId="8" xfId="1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1" applyFont="1" applyAlignment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2" fillId="0" borderId="8" xfId="1" applyNumberFormat="1" applyFont="1" applyBorder="1" applyAlignment="1">
      <alignment wrapText="1"/>
    </xf>
  </cellXfs>
  <cellStyles count="3">
    <cellStyle name="Normal" xfId="0" builtinId="0"/>
    <cellStyle name="Normal 2" xfId="2" xr:uid="{422B9559-986B-4147-B8CA-B773E4B52437}"/>
    <cellStyle name="Normal_Ful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tabSelected="1" zoomScaleNormal="100" workbookViewId="0">
      <selection activeCell="G3" sqref="G3:J5"/>
    </sheetView>
  </sheetViews>
  <sheetFormatPr defaultColWidth="33.921875" defaultRowHeight="14.6" x14ac:dyDescent="0.4"/>
  <cols>
    <col min="1" max="1" width="28" style="1" bestFit="1" customWidth="1"/>
    <col min="2" max="2" width="10.3828125" style="1" bestFit="1" customWidth="1"/>
    <col min="3" max="3" width="37.15234375" style="1" customWidth="1"/>
    <col min="4" max="4" width="10.23046875" style="1" bestFit="1" customWidth="1"/>
    <col min="5" max="5" width="10.69140625" style="1" bestFit="1" customWidth="1"/>
    <col min="6" max="6" width="27.69140625" style="1" bestFit="1" customWidth="1"/>
    <col min="7" max="7" width="7.3046875" style="1" bestFit="1" customWidth="1"/>
    <col min="8" max="8" width="6.3046875" style="1" bestFit="1" customWidth="1"/>
    <col min="9" max="9" width="7.3046875" style="1" bestFit="1" customWidth="1"/>
    <col min="10" max="10" width="6.3046875" style="1" bestFit="1" customWidth="1"/>
    <col min="11" max="16384" width="33.921875" style="1"/>
  </cols>
  <sheetData>
    <row r="1" spans="1:10" x14ac:dyDescent="0.4">
      <c r="G1" s="36">
        <v>2024</v>
      </c>
      <c r="H1" s="36"/>
      <c r="I1" s="36">
        <v>2023</v>
      </c>
      <c r="J1" s="36"/>
    </row>
    <row r="2" spans="1:10" x14ac:dyDescent="0.4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6</v>
      </c>
      <c r="J2" s="6" t="s">
        <v>7</v>
      </c>
    </row>
    <row r="3" spans="1:10" x14ac:dyDescent="0.4">
      <c r="A3" s="9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45">
        <v>23.605599999999999</v>
      </c>
      <c r="H3" s="45">
        <v>4.7683</v>
      </c>
      <c r="I3" s="45">
        <v>23.525600000000001</v>
      </c>
      <c r="J3" s="45">
        <v>4.7483000000000004</v>
      </c>
    </row>
    <row r="4" spans="1:10" x14ac:dyDescent="0.4">
      <c r="A4" s="8" t="s">
        <v>14</v>
      </c>
      <c r="B4" s="10" t="s">
        <v>9</v>
      </c>
      <c r="C4" s="10" t="s">
        <v>10</v>
      </c>
      <c r="D4" s="10" t="s">
        <v>11</v>
      </c>
      <c r="E4" s="10" t="s">
        <v>138</v>
      </c>
      <c r="F4" s="10" t="s">
        <v>15</v>
      </c>
      <c r="G4" s="45">
        <v>23.605599999999999</v>
      </c>
      <c r="H4" s="45">
        <v>4.7683</v>
      </c>
      <c r="I4" s="45">
        <v>23.525600000000001</v>
      </c>
      <c r="J4" s="45">
        <v>4.7483000000000004</v>
      </c>
    </row>
    <row r="5" spans="1:10" x14ac:dyDescent="0.4">
      <c r="A5" s="8"/>
      <c r="B5" s="10" t="s">
        <v>9</v>
      </c>
      <c r="C5" s="10" t="s">
        <v>10</v>
      </c>
      <c r="D5" s="10" t="s">
        <v>11</v>
      </c>
      <c r="E5" s="10" t="s">
        <v>16</v>
      </c>
      <c r="F5" s="10" t="s">
        <v>17</v>
      </c>
      <c r="G5" s="45">
        <v>23.605599999999999</v>
      </c>
      <c r="H5" s="45">
        <v>4.7683</v>
      </c>
      <c r="I5" s="45">
        <v>23.525600000000001</v>
      </c>
      <c r="J5" s="45">
        <v>4.7483000000000004</v>
      </c>
    </row>
    <row r="6" spans="1:10" x14ac:dyDescent="0.4">
      <c r="A6" s="39" t="s">
        <v>18</v>
      </c>
      <c r="B6" s="10" t="s">
        <v>9</v>
      </c>
      <c r="C6" s="10" t="s">
        <v>10</v>
      </c>
      <c r="D6" s="10" t="s">
        <v>19</v>
      </c>
      <c r="E6" s="10" t="s">
        <v>12</v>
      </c>
      <c r="F6" s="10" t="s">
        <v>13</v>
      </c>
      <c r="G6" s="33">
        <v>31.98</v>
      </c>
      <c r="H6" s="33">
        <v>6.47</v>
      </c>
      <c r="I6" s="33">
        <v>31.9</v>
      </c>
      <c r="J6" s="33">
        <v>6.4499999999999993</v>
      </c>
    </row>
    <row r="7" spans="1:10" x14ac:dyDescent="0.4">
      <c r="A7" s="37"/>
      <c r="B7" s="10" t="s">
        <v>9</v>
      </c>
      <c r="C7" s="10" t="s">
        <v>10</v>
      </c>
      <c r="D7" s="10" t="s">
        <v>19</v>
      </c>
      <c r="E7" s="10" t="s">
        <v>138</v>
      </c>
      <c r="F7" s="10" t="s">
        <v>15</v>
      </c>
      <c r="G7" s="33">
        <v>31.98</v>
      </c>
      <c r="H7" s="33">
        <v>6.47</v>
      </c>
      <c r="I7" s="33">
        <v>31.9</v>
      </c>
      <c r="J7" s="33">
        <v>6.4499999999999993</v>
      </c>
    </row>
    <row r="8" spans="1:10" x14ac:dyDescent="0.4">
      <c r="A8" s="37"/>
      <c r="B8" s="10" t="s">
        <v>9</v>
      </c>
      <c r="C8" s="10" t="s">
        <v>10</v>
      </c>
      <c r="D8" s="10" t="s">
        <v>19</v>
      </c>
      <c r="E8" s="10" t="s">
        <v>16</v>
      </c>
      <c r="F8" s="10" t="s">
        <v>17</v>
      </c>
      <c r="G8" s="33">
        <v>31.98</v>
      </c>
      <c r="H8" s="33">
        <v>6.47</v>
      </c>
      <c r="I8" s="33">
        <v>31.9</v>
      </c>
      <c r="J8" s="33">
        <v>6.4499999999999993</v>
      </c>
    </row>
    <row r="9" spans="1:10" x14ac:dyDescent="0.4">
      <c r="A9" s="37"/>
      <c r="B9" s="10" t="s">
        <v>20</v>
      </c>
      <c r="C9" s="10" t="s">
        <v>21</v>
      </c>
      <c r="D9" s="10" t="s">
        <v>19</v>
      </c>
      <c r="E9" s="10" t="s">
        <v>12</v>
      </c>
      <c r="F9" s="10" t="s">
        <v>13</v>
      </c>
      <c r="G9" s="33">
        <v>31.98</v>
      </c>
      <c r="H9" s="33">
        <v>6.47</v>
      </c>
      <c r="I9" s="33">
        <v>31.9</v>
      </c>
      <c r="J9" s="33">
        <v>6.4499999999999993</v>
      </c>
    </row>
    <row r="10" spans="1:10" x14ac:dyDescent="0.4">
      <c r="A10" s="37"/>
      <c r="B10" s="10" t="s">
        <v>20</v>
      </c>
      <c r="C10" s="10" t="s">
        <v>21</v>
      </c>
      <c r="D10" s="10" t="s">
        <v>19</v>
      </c>
      <c r="E10" s="10" t="s">
        <v>138</v>
      </c>
      <c r="F10" s="10" t="s">
        <v>15</v>
      </c>
      <c r="G10" s="33">
        <v>31.98</v>
      </c>
      <c r="H10" s="33">
        <v>6.47</v>
      </c>
      <c r="I10" s="33">
        <v>31.9</v>
      </c>
      <c r="J10" s="33">
        <v>6.4499999999999993</v>
      </c>
    </row>
    <row r="11" spans="1:10" x14ac:dyDescent="0.4">
      <c r="A11" s="37"/>
      <c r="B11" s="10" t="s">
        <v>22</v>
      </c>
      <c r="C11" s="10" t="s">
        <v>23</v>
      </c>
      <c r="D11" s="10" t="s">
        <v>19</v>
      </c>
      <c r="E11" s="10" t="s">
        <v>12</v>
      </c>
      <c r="F11" s="10" t="s">
        <v>13</v>
      </c>
      <c r="G11" s="33">
        <v>31.98</v>
      </c>
      <c r="H11" s="33">
        <v>6.47</v>
      </c>
      <c r="I11" s="33">
        <v>31.9</v>
      </c>
      <c r="J11" s="33">
        <v>6.4499999999999993</v>
      </c>
    </row>
    <row r="12" spans="1:10" x14ac:dyDescent="0.4">
      <c r="A12" s="38"/>
      <c r="B12" s="10" t="s">
        <v>22</v>
      </c>
      <c r="C12" s="10" t="s">
        <v>23</v>
      </c>
      <c r="D12" s="10" t="s">
        <v>19</v>
      </c>
      <c r="E12" s="10" t="s">
        <v>16</v>
      </c>
      <c r="F12" s="10" t="s">
        <v>17</v>
      </c>
      <c r="G12" s="33">
        <v>31.98</v>
      </c>
      <c r="H12" s="33">
        <v>6.47</v>
      </c>
      <c r="I12" s="33">
        <v>31.9</v>
      </c>
      <c r="J12" s="33">
        <v>6.4499999999999993</v>
      </c>
    </row>
    <row r="13" spans="1:10" x14ac:dyDescent="0.4">
      <c r="A13" s="40" t="s">
        <v>24</v>
      </c>
      <c r="B13" s="10" t="s">
        <v>25</v>
      </c>
      <c r="C13" s="10" t="s">
        <v>26</v>
      </c>
      <c r="D13" s="10" t="s">
        <v>27</v>
      </c>
      <c r="E13" s="10" t="s">
        <v>12</v>
      </c>
      <c r="F13" s="10" t="s">
        <v>13</v>
      </c>
      <c r="G13" s="33">
        <v>31.98</v>
      </c>
      <c r="H13" s="33">
        <v>6.47</v>
      </c>
      <c r="I13" s="33">
        <v>31.9</v>
      </c>
      <c r="J13" s="33">
        <v>6.4499999999999993</v>
      </c>
    </row>
    <row r="14" spans="1:10" x14ac:dyDescent="0.4">
      <c r="A14" s="41"/>
      <c r="B14" s="10" t="s">
        <v>25</v>
      </c>
      <c r="C14" s="10" t="s">
        <v>26</v>
      </c>
      <c r="D14" s="10" t="s">
        <v>27</v>
      </c>
      <c r="E14" s="10" t="s">
        <v>138</v>
      </c>
      <c r="F14" s="10" t="s">
        <v>15</v>
      </c>
      <c r="G14" s="33">
        <v>31.98</v>
      </c>
      <c r="H14" s="33">
        <v>6.47</v>
      </c>
      <c r="I14" s="33">
        <v>31.9</v>
      </c>
      <c r="J14" s="33">
        <v>6.4499999999999993</v>
      </c>
    </row>
    <row r="15" spans="1:10" x14ac:dyDescent="0.4">
      <c r="A15" s="41"/>
      <c r="B15" s="10" t="s">
        <v>25</v>
      </c>
      <c r="C15" s="10" t="s">
        <v>26</v>
      </c>
      <c r="D15" s="10" t="s">
        <v>27</v>
      </c>
      <c r="E15" s="10" t="s">
        <v>16</v>
      </c>
      <c r="F15" s="10" t="s">
        <v>17</v>
      </c>
      <c r="G15" s="33">
        <v>31.98</v>
      </c>
      <c r="H15" s="33">
        <v>6.47</v>
      </c>
      <c r="I15" s="33">
        <v>31.9</v>
      </c>
      <c r="J15" s="33">
        <v>6.4499999999999993</v>
      </c>
    </row>
    <row r="16" spans="1:10" x14ac:dyDescent="0.4">
      <c r="A16" s="41"/>
      <c r="B16" s="10" t="s">
        <v>25</v>
      </c>
      <c r="C16" s="10" t="s">
        <v>26</v>
      </c>
      <c r="D16" s="10" t="s">
        <v>27</v>
      </c>
      <c r="E16" s="10" t="s">
        <v>28</v>
      </c>
      <c r="F16" s="10" t="s">
        <v>29</v>
      </c>
      <c r="G16" s="33">
        <v>31.98</v>
      </c>
      <c r="H16" s="33">
        <v>6.47</v>
      </c>
      <c r="I16" s="33">
        <v>31.9</v>
      </c>
      <c r="J16" s="33">
        <v>6.4499999999999993</v>
      </c>
    </row>
    <row r="17" spans="1:10" x14ac:dyDescent="0.4">
      <c r="A17" s="41"/>
      <c r="B17" s="10" t="s">
        <v>30</v>
      </c>
      <c r="C17" s="10" t="s">
        <v>31</v>
      </c>
      <c r="D17" s="10" t="s">
        <v>27</v>
      </c>
      <c r="E17" s="10" t="s">
        <v>12</v>
      </c>
      <c r="F17" s="10" t="s">
        <v>13</v>
      </c>
      <c r="G17" s="33">
        <v>31.98</v>
      </c>
      <c r="H17" s="33">
        <v>6.47</v>
      </c>
      <c r="I17" s="33">
        <v>31.9</v>
      </c>
      <c r="J17" s="33">
        <v>6.4499999999999993</v>
      </c>
    </row>
    <row r="18" spans="1:10" x14ac:dyDescent="0.4">
      <c r="A18" s="41"/>
      <c r="B18" s="10" t="s">
        <v>30</v>
      </c>
      <c r="C18" s="10" t="s">
        <v>31</v>
      </c>
      <c r="D18" s="10" t="s">
        <v>27</v>
      </c>
      <c r="E18" s="10" t="s">
        <v>138</v>
      </c>
      <c r="F18" s="10" t="s">
        <v>15</v>
      </c>
      <c r="G18" s="33">
        <v>31.98</v>
      </c>
      <c r="H18" s="33">
        <v>6.47</v>
      </c>
      <c r="I18" s="33">
        <v>31.9</v>
      </c>
      <c r="J18" s="33">
        <v>6.4499999999999993</v>
      </c>
    </row>
    <row r="19" spans="1:10" x14ac:dyDescent="0.4">
      <c r="A19" s="41"/>
      <c r="B19" s="10" t="s">
        <v>30</v>
      </c>
      <c r="C19" s="10" t="s">
        <v>31</v>
      </c>
      <c r="D19" s="10" t="s">
        <v>27</v>
      </c>
      <c r="E19" s="10" t="s">
        <v>16</v>
      </c>
      <c r="F19" s="10" t="s">
        <v>17</v>
      </c>
      <c r="G19" s="33">
        <v>31.98</v>
      </c>
      <c r="H19" s="33">
        <v>6.47</v>
      </c>
      <c r="I19" s="33">
        <v>31.9</v>
      </c>
      <c r="J19" s="33">
        <v>6.4499999999999993</v>
      </c>
    </row>
    <row r="20" spans="1:10" x14ac:dyDescent="0.4">
      <c r="A20" s="41"/>
      <c r="B20" s="10" t="s">
        <v>32</v>
      </c>
      <c r="C20" s="10" t="s">
        <v>33</v>
      </c>
      <c r="D20" s="10" t="s">
        <v>27</v>
      </c>
      <c r="E20" s="10" t="s">
        <v>12</v>
      </c>
      <c r="F20" s="10" t="s">
        <v>13</v>
      </c>
      <c r="G20" s="33">
        <v>31.98</v>
      </c>
      <c r="H20" s="33">
        <v>6.47</v>
      </c>
      <c r="I20" s="33">
        <v>31.9</v>
      </c>
      <c r="J20" s="33">
        <v>6.4499999999999993</v>
      </c>
    </row>
    <row r="21" spans="1:10" x14ac:dyDescent="0.4">
      <c r="A21" s="41"/>
      <c r="B21" s="10" t="s">
        <v>34</v>
      </c>
      <c r="C21" s="10" t="s">
        <v>35</v>
      </c>
      <c r="D21" s="10" t="s">
        <v>27</v>
      </c>
      <c r="E21" s="10" t="s">
        <v>12</v>
      </c>
      <c r="F21" s="10" t="s">
        <v>13</v>
      </c>
      <c r="G21" s="33">
        <v>31.98</v>
      </c>
      <c r="H21" s="33">
        <v>6.47</v>
      </c>
      <c r="I21" s="33">
        <v>31.9</v>
      </c>
      <c r="J21" s="33">
        <v>6.4499999999999993</v>
      </c>
    </row>
    <row r="22" spans="1:10" x14ac:dyDescent="0.4">
      <c r="A22" s="41"/>
      <c r="B22" s="15" t="s">
        <v>43</v>
      </c>
      <c r="C22" s="12" t="s">
        <v>44</v>
      </c>
      <c r="D22" s="10" t="s">
        <v>27</v>
      </c>
      <c r="E22" s="10"/>
      <c r="F22" s="10" t="s">
        <v>137</v>
      </c>
      <c r="G22" s="33">
        <v>31.98</v>
      </c>
      <c r="H22" s="33">
        <v>6.47</v>
      </c>
      <c r="I22" s="33" t="s">
        <v>135</v>
      </c>
      <c r="J22" s="33" t="s">
        <v>135</v>
      </c>
    </row>
    <row r="23" spans="1:10" x14ac:dyDescent="0.4">
      <c r="A23" s="42"/>
      <c r="B23" s="17"/>
      <c r="C23" s="14"/>
      <c r="D23" s="10" t="s">
        <v>139</v>
      </c>
      <c r="E23" s="10"/>
      <c r="F23" s="10" t="s">
        <v>136</v>
      </c>
      <c r="G23" s="33">
        <v>31.98</v>
      </c>
      <c r="H23" s="33">
        <v>6.47</v>
      </c>
      <c r="I23" s="33"/>
      <c r="J23" s="33"/>
    </row>
    <row r="24" spans="1:10" x14ac:dyDescent="0.4">
      <c r="A24" s="40" t="s">
        <v>36</v>
      </c>
      <c r="B24" s="10" t="s">
        <v>30</v>
      </c>
      <c r="C24" s="10" t="s">
        <v>31</v>
      </c>
      <c r="D24" s="10" t="s">
        <v>37</v>
      </c>
      <c r="E24" s="10" t="s">
        <v>12</v>
      </c>
      <c r="F24" s="10" t="s">
        <v>13</v>
      </c>
      <c r="G24" s="33">
        <v>31.98</v>
      </c>
      <c r="H24" s="33">
        <v>6.47</v>
      </c>
      <c r="I24" s="33">
        <v>31.9</v>
      </c>
      <c r="J24" s="33">
        <v>6.4499999999999993</v>
      </c>
    </row>
    <row r="25" spans="1:10" x14ac:dyDescent="0.4">
      <c r="A25" s="41"/>
      <c r="B25" s="10" t="s">
        <v>30</v>
      </c>
      <c r="C25" s="10" t="s">
        <v>31</v>
      </c>
      <c r="D25" s="10" t="s">
        <v>37</v>
      </c>
      <c r="E25" s="10" t="s">
        <v>138</v>
      </c>
      <c r="F25" s="10" t="s">
        <v>15</v>
      </c>
      <c r="G25" s="33">
        <v>31.98</v>
      </c>
      <c r="H25" s="33">
        <v>6.47</v>
      </c>
      <c r="I25" s="33">
        <v>31.9</v>
      </c>
      <c r="J25" s="33">
        <v>6.4499999999999993</v>
      </c>
    </row>
    <row r="26" spans="1:10" x14ac:dyDescent="0.4">
      <c r="A26" s="42"/>
      <c r="B26" s="10" t="s">
        <v>30</v>
      </c>
      <c r="C26" s="10" t="s">
        <v>31</v>
      </c>
      <c r="D26" s="10" t="s">
        <v>37</v>
      </c>
      <c r="E26" s="10" t="s">
        <v>16</v>
      </c>
      <c r="F26" s="10" t="s">
        <v>17</v>
      </c>
      <c r="G26" s="33">
        <v>31.98</v>
      </c>
      <c r="H26" s="33">
        <v>6.47</v>
      </c>
      <c r="I26" s="33">
        <v>31.9</v>
      </c>
      <c r="J26" s="33">
        <v>6.4499999999999993</v>
      </c>
    </row>
    <row r="27" spans="1:10" x14ac:dyDescent="0.4">
      <c r="A27" s="37" t="s">
        <v>38</v>
      </c>
      <c r="B27" s="10" t="s">
        <v>39</v>
      </c>
      <c r="C27" s="10" t="s">
        <v>40</v>
      </c>
      <c r="D27" s="10" t="s">
        <v>37</v>
      </c>
      <c r="E27" s="10" t="s">
        <v>12</v>
      </c>
      <c r="F27" s="10" t="s">
        <v>13</v>
      </c>
      <c r="G27" s="33">
        <v>33.18</v>
      </c>
      <c r="H27" s="33">
        <v>6.52</v>
      </c>
      <c r="I27" s="33">
        <v>33.1</v>
      </c>
      <c r="J27" s="33">
        <v>6.5</v>
      </c>
    </row>
    <row r="28" spans="1:10" x14ac:dyDescent="0.4">
      <c r="A28" s="37"/>
      <c r="B28" s="15" t="s">
        <v>41</v>
      </c>
      <c r="C28" s="12" t="s">
        <v>42</v>
      </c>
      <c r="D28" s="10" t="s">
        <v>37</v>
      </c>
      <c r="E28" s="10"/>
      <c r="F28" s="10" t="s">
        <v>13</v>
      </c>
      <c r="G28" s="33">
        <v>33.18</v>
      </c>
      <c r="H28" s="33">
        <v>6.52</v>
      </c>
      <c r="I28" s="33">
        <v>33.1</v>
      </c>
      <c r="J28" s="33">
        <v>6.5</v>
      </c>
    </row>
    <row r="29" spans="1:10" x14ac:dyDescent="0.4">
      <c r="A29" s="37"/>
      <c r="B29" s="17"/>
      <c r="C29" s="14"/>
      <c r="D29" s="10" t="s">
        <v>37</v>
      </c>
      <c r="E29" s="10"/>
      <c r="F29" s="10" t="s">
        <v>136</v>
      </c>
      <c r="G29" s="33">
        <v>33.18</v>
      </c>
      <c r="H29" s="33">
        <v>6.52</v>
      </c>
      <c r="I29" s="33">
        <v>33.1</v>
      </c>
      <c r="J29" s="33">
        <v>6.5</v>
      </c>
    </row>
    <row r="30" spans="1:10" x14ac:dyDescent="0.4">
      <c r="A30" s="37"/>
      <c r="B30" s="15" t="s">
        <v>43</v>
      </c>
      <c r="C30" s="12" t="s">
        <v>44</v>
      </c>
      <c r="D30" s="10" t="s">
        <v>37</v>
      </c>
      <c r="E30" s="10"/>
      <c r="F30" s="10" t="s">
        <v>137</v>
      </c>
      <c r="G30" s="33">
        <v>33.18</v>
      </c>
      <c r="H30" s="33">
        <v>6.52</v>
      </c>
      <c r="I30" s="33">
        <v>33.1</v>
      </c>
      <c r="J30" s="33">
        <v>6.5</v>
      </c>
    </row>
    <row r="31" spans="1:10" x14ac:dyDescent="0.4">
      <c r="A31" s="37"/>
      <c r="B31" s="10" t="s">
        <v>45</v>
      </c>
      <c r="C31" s="10" t="s">
        <v>46</v>
      </c>
      <c r="D31" s="10" t="s">
        <v>37</v>
      </c>
      <c r="E31" s="10"/>
      <c r="F31" s="10" t="s">
        <v>136</v>
      </c>
      <c r="G31" s="33">
        <v>33.18</v>
      </c>
      <c r="H31" s="33">
        <v>6.52</v>
      </c>
      <c r="I31" s="33">
        <v>33.1</v>
      </c>
      <c r="J31" s="33">
        <v>6.5</v>
      </c>
    </row>
    <row r="32" spans="1:10" x14ac:dyDescent="0.4">
      <c r="A32" s="37"/>
      <c r="B32" s="10" t="s">
        <v>140</v>
      </c>
      <c r="C32" s="10" t="s">
        <v>141</v>
      </c>
      <c r="D32" s="10" t="s">
        <v>37</v>
      </c>
      <c r="E32" s="10"/>
      <c r="F32" s="10" t="s">
        <v>136</v>
      </c>
      <c r="G32" s="33">
        <v>33.18</v>
      </c>
      <c r="H32" s="33">
        <v>6.52</v>
      </c>
      <c r="I32" s="33"/>
      <c r="J32" s="33"/>
    </row>
    <row r="33" spans="1:10" x14ac:dyDescent="0.4">
      <c r="A33" s="43" t="s">
        <v>47</v>
      </c>
      <c r="B33" s="10" t="s">
        <v>48</v>
      </c>
      <c r="C33" s="10" t="s">
        <v>49</v>
      </c>
      <c r="D33" s="10" t="s">
        <v>50</v>
      </c>
      <c r="E33" s="10" t="s">
        <v>51</v>
      </c>
      <c r="F33" s="10" t="s">
        <v>13</v>
      </c>
      <c r="G33" s="33">
        <v>33.18</v>
      </c>
      <c r="H33" s="33">
        <v>6.52</v>
      </c>
      <c r="I33" s="33">
        <v>33.1</v>
      </c>
      <c r="J33" s="33">
        <v>6.5</v>
      </c>
    </row>
    <row r="34" spans="1:10" x14ac:dyDescent="0.4">
      <c r="A34" s="43"/>
      <c r="B34" s="10" t="s">
        <v>52</v>
      </c>
      <c r="C34" s="10" t="s">
        <v>119</v>
      </c>
      <c r="D34" s="10" t="s">
        <v>50</v>
      </c>
      <c r="E34" s="10" t="s">
        <v>51</v>
      </c>
      <c r="F34" s="10" t="s">
        <v>13</v>
      </c>
      <c r="G34" s="33">
        <v>33.18</v>
      </c>
      <c r="H34" s="33">
        <v>6.52</v>
      </c>
      <c r="I34" s="33">
        <v>33.1</v>
      </c>
      <c r="J34" s="33">
        <v>6.5</v>
      </c>
    </row>
    <row r="35" spans="1:10" x14ac:dyDescent="0.4">
      <c r="A35" s="43"/>
      <c r="B35" s="10" t="s">
        <v>53</v>
      </c>
      <c r="C35" s="10" t="s">
        <v>54</v>
      </c>
      <c r="D35" s="10" t="s">
        <v>50</v>
      </c>
      <c r="E35" s="10" t="s">
        <v>51</v>
      </c>
      <c r="F35" s="10" t="s">
        <v>13</v>
      </c>
      <c r="G35" s="33">
        <v>33.18</v>
      </c>
      <c r="H35" s="33">
        <v>6.52</v>
      </c>
      <c r="I35" s="33">
        <v>33.1</v>
      </c>
      <c r="J35" s="33">
        <v>6.5</v>
      </c>
    </row>
    <row r="36" spans="1:10" x14ac:dyDescent="0.4">
      <c r="A36" s="43"/>
      <c r="B36" s="10" t="s">
        <v>55</v>
      </c>
      <c r="C36" s="10" t="s">
        <v>56</v>
      </c>
      <c r="D36" s="10" t="s">
        <v>50</v>
      </c>
      <c r="E36" s="10" t="s">
        <v>51</v>
      </c>
      <c r="F36" s="10" t="s">
        <v>13</v>
      </c>
      <c r="G36" s="33">
        <v>33.18</v>
      </c>
      <c r="H36" s="33">
        <v>6.52</v>
      </c>
      <c r="I36" s="33">
        <v>33.1</v>
      </c>
      <c r="J36" s="33">
        <v>6.5</v>
      </c>
    </row>
    <row r="37" spans="1:10" x14ac:dyDescent="0.4">
      <c r="A37" s="43"/>
      <c r="B37" s="10" t="s">
        <v>57</v>
      </c>
      <c r="C37" s="10" t="s">
        <v>120</v>
      </c>
      <c r="D37" s="10" t="s">
        <v>50</v>
      </c>
      <c r="E37" s="10" t="s">
        <v>51</v>
      </c>
      <c r="F37" s="10" t="s">
        <v>13</v>
      </c>
      <c r="G37" s="33">
        <v>33.18</v>
      </c>
      <c r="H37" s="33">
        <v>6.52</v>
      </c>
      <c r="I37" s="33">
        <v>33.1</v>
      </c>
      <c r="J37" s="33">
        <v>6.5</v>
      </c>
    </row>
    <row r="38" spans="1:10" x14ac:dyDescent="0.4">
      <c r="A38" s="43"/>
      <c r="B38" s="10" t="s">
        <v>58</v>
      </c>
      <c r="C38" s="10" t="s">
        <v>59</v>
      </c>
      <c r="D38" s="10" t="s">
        <v>50</v>
      </c>
      <c r="E38" s="10" t="s">
        <v>60</v>
      </c>
      <c r="F38" s="10" t="s">
        <v>61</v>
      </c>
      <c r="G38" s="33">
        <v>33.18</v>
      </c>
      <c r="H38" s="33">
        <v>6.52</v>
      </c>
      <c r="I38" s="33">
        <v>33.1</v>
      </c>
      <c r="J38" s="33">
        <v>6.5</v>
      </c>
    </row>
    <row r="39" spans="1:10" x14ac:dyDescent="0.4">
      <c r="A39" s="43"/>
      <c r="B39" s="10" t="s">
        <v>58</v>
      </c>
      <c r="C39" s="10" t="s">
        <v>59</v>
      </c>
      <c r="D39" s="10" t="s">
        <v>50</v>
      </c>
      <c r="E39" s="10" t="s">
        <v>135</v>
      </c>
      <c r="F39" s="10" t="s">
        <v>136</v>
      </c>
      <c r="G39" s="33">
        <v>33.18</v>
      </c>
      <c r="H39" s="33">
        <v>6.52</v>
      </c>
      <c r="I39" s="33">
        <v>33.1</v>
      </c>
      <c r="J39" s="33">
        <v>6.5</v>
      </c>
    </row>
    <row r="40" spans="1:10" x14ac:dyDescent="0.4">
      <c r="A40" s="43"/>
      <c r="B40" s="10" t="s">
        <v>144</v>
      </c>
      <c r="C40" s="10" t="s">
        <v>62</v>
      </c>
      <c r="D40" s="10" t="s">
        <v>50</v>
      </c>
      <c r="E40" s="10" t="s">
        <v>51</v>
      </c>
      <c r="F40" s="10" t="s">
        <v>13</v>
      </c>
      <c r="G40" s="33">
        <v>33.18</v>
      </c>
      <c r="H40" s="33">
        <v>6.52</v>
      </c>
      <c r="I40" s="33">
        <v>33.1</v>
      </c>
      <c r="J40" s="33">
        <v>6.5</v>
      </c>
    </row>
    <row r="41" spans="1:10" ht="25.75" x14ac:dyDescent="0.4">
      <c r="A41" s="43"/>
      <c r="B41" s="10" t="s">
        <v>63</v>
      </c>
      <c r="C41" s="10" t="s">
        <v>146</v>
      </c>
      <c r="D41" s="10" t="s">
        <v>50</v>
      </c>
      <c r="E41" s="10" t="s">
        <v>51</v>
      </c>
      <c r="F41" s="10" t="s">
        <v>13</v>
      </c>
      <c r="G41" s="33">
        <v>33.18</v>
      </c>
      <c r="H41" s="33">
        <v>6.52</v>
      </c>
      <c r="I41" s="33">
        <v>33.1</v>
      </c>
      <c r="J41" s="33">
        <v>6.5</v>
      </c>
    </row>
    <row r="42" spans="1:10" ht="25.75" x14ac:dyDescent="0.4">
      <c r="A42" s="43"/>
      <c r="B42" s="10" t="s">
        <v>64</v>
      </c>
      <c r="C42" s="10" t="s">
        <v>145</v>
      </c>
      <c r="D42" s="10" t="s">
        <v>50</v>
      </c>
      <c r="E42" s="10" t="s">
        <v>51</v>
      </c>
      <c r="F42" s="10" t="s">
        <v>13</v>
      </c>
      <c r="G42" s="33">
        <v>33.18</v>
      </c>
      <c r="H42" s="33">
        <v>6.52</v>
      </c>
      <c r="I42" s="33">
        <v>33.1</v>
      </c>
      <c r="J42" s="33">
        <v>6.5</v>
      </c>
    </row>
    <row r="43" spans="1:10" ht="25.75" x14ac:dyDescent="0.4">
      <c r="A43" s="43"/>
      <c r="B43" s="12" t="s">
        <v>65</v>
      </c>
      <c r="C43" s="12" t="s">
        <v>122</v>
      </c>
      <c r="D43" s="10" t="s">
        <v>50</v>
      </c>
      <c r="E43" s="10" t="s">
        <v>51</v>
      </c>
      <c r="F43" s="10" t="s">
        <v>13</v>
      </c>
      <c r="G43" s="33">
        <v>33.18</v>
      </c>
      <c r="H43" s="33">
        <v>6.52</v>
      </c>
      <c r="I43" s="33">
        <v>33.1</v>
      </c>
      <c r="J43" s="33">
        <v>6.5</v>
      </c>
    </row>
    <row r="44" spans="1:10" x14ac:dyDescent="0.4">
      <c r="A44" s="43"/>
      <c r="B44" s="15" t="s">
        <v>66</v>
      </c>
      <c r="C44" s="12" t="s">
        <v>67</v>
      </c>
      <c r="D44" s="11" t="s">
        <v>50</v>
      </c>
      <c r="E44" s="10" t="s">
        <v>51</v>
      </c>
      <c r="F44" s="10" t="s">
        <v>13</v>
      </c>
      <c r="G44" s="33">
        <v>33.18</v>
      </c>
      <c r="H44" s="33">
        <v>6.52</v>
      </c>
      <c r="I44" s="33">
        <v>33.1</v>
      </c>
      <c r="J44" s="33">
        <v>6.5</v>
      </c>
    </row>
    <row r="45" spans="1:10" x14ac:dyDescent="0.4">
      <c r="A45" s="43"/>
      <c r="B45" s="16"/>
      <c r="C45" s="13" t="s">
        <v>131</v>
      </c>
      <c r="D45" s="11" t="s">
        <v>50</v>
      </c>
      <c r="E45" s="10" t="s">
        <v>51</v>
      </c>
      <c r="F45" s="10" t="s">
        <v>13</v>
      </c>
      <c r="G45" s="33">
        <v>31.98</v>
      </c>
      <c r="H45" s="33">
        <v>6.47</v>
      </c>
      <c r="I45" s="33">
        <v>31.9</v>
      </c>
      <c r="J45" s="33">
        <v>6.4499999999999993</v>
      </c>
    </row>
    <row r="46" spans="1:10" x14ac:dyDescent="0.4">
      <c r="A46" s="43"/>
      <c r="B46" s="15" t="s">
        <v>68</v>
      </c>
      <c r="C46" s="12" t="s">
        <v>129</v>
      </c>
      <c r="D46" s="11" t="s">
        <v>50</v>
      </c>
      <c r="E46" s="10" t="s">
        <v>51</v>
      </c>
      <c r="F46" s="10" t="s">
        <v>13</v>
      </c>
      <c r="G46" s="33">
        <v>33.18</v>
      </c>
      <c r="H46" s="33">
        <v>6.52</v>
      </c>
      <c r="I46" s="33">
        <v>33.1</v>
      </c>
      <c r="J46" s="33">
        <v>6.5</v>
      </c>
    </row>
    <row r="47" spans="1:10" x14ac:dyDescent="0.4">
      <c r="A47" s="43"/>
      <c r="B47" s="16"/>
      <c r="C47" s="13" t="s">
        <v>131</v>
      </c>
      <c r="D47" s="11" t="s">
        <v>50</v>
      </c>
      <c r="E47" s="10" t="s">
        <v>51</v>
      </c>
      <c r="F47" s="10" t="s">
        <v>13</v>
      </c>
      <c r="G47" s="33">
        <v>31.98</v>
      </c>
      <c r="H47" s="33">
        <v>6.47</v>
      </c>
      <c r="I47" s="33">
        <v>31.9</v>
      </c>
      <c r="J47" s="33">
        <v>6.4499999999999993</v>
      </c>
    </row>
    <row r="48" spans="1:10" x14ac:dyDescent="0.4">
      <c r="A48" s="43"/>
      <c r="B48" s="13" t="s">
        <v>69</v>
      </c>
      <c r="C48" s="13" t="s">
        <v>132</v>
      </c>
      <c r="D48" s="10" t="s">
        <v>50</v>
      </c>
      <c r="E48" s="10" t="s">
        <v>135</v>
      </c>
      <c r="F48" s="10" t="s">
        <v>137</v>
      </c>
      <c r="G48" s="33">
        <v>31.98</v>
      </c>
      <c r="H48" s="33">
        <v>6.47</v>
      </c>
      <c r="I48" s="33">
        <v>31.9</v>
      </c>
      <c r="J48" s="33">
        <v>6.4499999999999993</v>
      </c>
    </row>
    <row r="49" spans="1:10" x14ac:dyDescent="0.4">
      <c r="A49" s="43"/>
      <c r="B49" s="10" t="s">
        <v>70</v>
      </c>
      <c r="C49" s="10" t="s">
        <v>71</v>
      </c>
      <c r="D49" s="10" t="s">
        <v>50</v>
      </c>
      <c r="E49" s="10" t="s">
        <v>51</v>
      </c>
      <c r="F49" s="10" t="s">
        <v>13</v>
      </c>
      <c r="G49" s="33">
        <v>33.18</v>
      </c>
      <c r="H49" s="33">
        <v>6.52</v>
      </c>
      <c r="I49" s="33">
        <v>33.1</v>
      </c>
      <c r="J49" s="33">
        <v>6.5</v>
      </c>
    </row>
    <row r="50" spans="1:10" x14ac:dyDescent="0.4">
      <c r="A50" s="43"/>
      <c r="B50" s="12" t="s">
        <v>72</v>
      </c>
      <c r="C50" s="12" t="s">
        <v>121</v>
      </c>
      <c r="D50" s="10" t="s">
        <v>50</v>
      </c>
      <c r="E50" s="10" t="s">
        <v>51</v>
      </c>
      <c r="F50" s="10" t="s">
        <v>13</v>
      </c>
      <c r="G50" s="33">
        <v>33.18</v>
      </c>
      <c r="H50" s="33">
        <v>6.52</v>
      </c>
      <c r="I50" s="33">
        <v>33.1</v>
      </c>
      <c r="J50" s="33">
        <v>6.5</v>
      </c>
    </row>
    <row r="51" spans="1:10" x14ac:dyDescent="0.4">
      <c r="A51" s="43"/>
      <c r="B51" s="15" t="s">
        <v>73</v>
      </c>
      <c r="C51" s="12" t="s">
        <v>74</v>
      </c>
      <c r="D51" s="11" t="s">
        <v>50</v>
      </c>
      <c r="E51" s="10" t="s">
        <v>51</v>
      </c>
      <c r="F51" s="10" t="s">
        <v>13</v>
      </c>
      <c r="G51" s="33">
        <v>31.98</v>
      </c>
      <c r="H51" s="33">
        <v>6.47</v>
      </c>
      <c r="I51" s="33">
        <v>31.9</v>
      </c>
      <c r="J51" s="33">
        <v>6.4499999999999993</v>
      </c>
    </row>
    <row r="52" spans="1:10" x14ac:dyDescent="0.4">
      <c r="A52" s="43"/>
      <c r="B52" s="16"/>
      <c r="C52" s="13" t="s">
        <v>118</v>
      </c>
      <c r="D52" s="10" t="s">
        <v>50</v>
      </c>
      <c r="E52" s="10" t="s">
        <v>51</v>
      </c>
      <c r="F52" s="10" t="s">
        <v>13</v>
      </c>
      <c r="G52" s="33">
        <v>33.18</v>
      </c>
      <c r="H52" s="33">
        <v>6.52</v>
      </c>
      <c r="I52" s="33">
        <v>33.1</v>
      </c>
      <c r="J52" s="33">
        <v>6.5</v>
      </c>
    </row>
    <row r="53" spans="1:10" x14ac:dyDescent="0.4">
      <c r="A53" s="43"/>
      <c r="B53" s="10" t="s">
        <v>147</v>
      </c>
      <c r="C53" s="10" t="s">
        <v>148</v>
      </c>
      <c r="D53" s="10" t="s">
        <v>50</v>
      </c>
      <c r="E53" s="10" t="s">
        <v>135</v>
      </c>
      <c r="F53" s="10" t="s">
        <v>136</v>
      </c>
      <c r="G53" s="33">
        <v>31.98</v>
      </c>
      <c r="H53" s="33">
        <v>6.47</v>
      </c>
      <c r="I53" s="33">
        <v>31.9</v>
      </c>
      <c r="J53" s="33">
        <v>6.4499999999999993</v>
      </c>
    </row>
    <row r="54" spans="1:10" x14ac:dyDescent="0.4">
      <c r="A54" s="43"/>
      <c r="B54" s="17" t="s">
        <v>75</v>
      </c>
      <c r="C54" s="14" t="s">
        <v>76</v>
      </c>
      <c r="D54" s="19" t="s">
        <v>50</v>
      </c>
      <c r="E54" s="10" t="s">
        <v>51</v>
      </c>
      <c r="F54" s="10" t="s">
        <v>13</v>
      </c>
      <c r="G54" s="33">
        <v>31.98</v>
      </c>
      <c r="H54" s="33">
        <v>6.47</v>
      </c>
      <c r="I54" s="33">
        <v>31.9</v>
      </c>
      <c r="J54" s="33">
        <v>6.4499999999999993</v>
      </c>
    </row>
    <row r="55" spans="1:10" x14ac:dyDescent="0.4">
      <c r="A55" s="43"/>
      <c r="B55" s="16"/>
      <c r="C55" s="13" t="s">
        <v>128</v>
      </c>
      <c r="D55" s="11" t="s">
        <v>50</v>
      </c>
      <c r="E55" s="10" t="s">
        <v>51</v>
      </c>
      <c r="F55" s="10" t="s">
        <v>13</v>
      </c>
      <c r="G55" s="33">
        <v>33.18</v>
      </c>
      <c r="H55" s="33">
        <v>6.52</v>
      </c>
      <c r="I55" s="33">
        <v>33.1</v>
      </c>
      <c r="J55" s="33">
        <v>6.5</v>
      </c>
    </row>
    <row r="56" spans="1:10" x14ac:dyDescent="0.4">
      <c r="A56" s="43"/>
      <c r="B56" s="17" t="s">
        <v>77</v>
      </c>
      <c r="C56" s="14" t="s">
        <v>127</v>
      </c>
      <c r="D56" s="10" t="s">
        <v>50</v>
      </c>
      <c r="E56" s="10" t="s">
        <v>51</v>
      </c>
      <c r="F56" s="10" t="s">
        <v>13</v>
      </c>
      <c r="G56" s="33">
        <v>33.18</v>
      </c>
      <c r="H56" s="33">
        <v>6.52</v>
      </c>
      <c r="I56" s="33">
        <v>33.1</v>
      </c>
      <c r="J56" s="33">
        <v>6.5</v>
      </c>
    </row>
    <row r="57" spans="1:10" x14ac:dyDescent="0.4">
      <c r="A57" s="43"/>
      <c r="B57" s="15" t="s">
        <v>78</v>
      </c>
      <c r="C57" s="12" t="s">
        <v>79</v>
      </c>
      <c r="D57" s="11" t="s">
        <v>50</v>
      </c>
      <c r="E57" s="10" t="s">
        <v>51</v>
      </c>
      <c r="F57" s="10" t="s">
        <v>13</v>
      </c>
      <c r="G57" s="33">
        <v>31.98</v>
      </c>
      <c r="H57" s="33">
        <v>6.47</v>
      </c>
      <c r="I57" s="33">
        <v>31.9</v>
      </c>
      <c r="J57" s="33">
        <v>6.4499999999999993</v>
      </c>
    </row>
    <row r="58" spans="1:10" x14ac:dyDescent="0.4">
      <c r="A58" s="43"/>
      <c r="B58" s="16"/>
      <c r="C58" s="13" t="s">
        <v>128</v>
      </c>
      <c r="D58" s="11" t="s">
        <v>50</v>
      </c>
      <c r="E58" s="10" t="s">
        <v>51</v>
      </c>
      <c r="F58" s="10" t="s">
        <v>13</v>
      </c>
      <c r="G58" s="33">
        <v>33.18</v>
      </c>
      <c r="H58" s="33">
        <v>6.52</v>
      </c>
      <c r="I58" s="33">
        <v>33.1</v>
      </c>
      <c r="J58" s="33">
        <v>6.5</v>
      </c>
    </row>
    <row r="59" spans="1:10" x14ac:dyDescent="0.4">
      <c r="A59" s="43"/>
      <c r="B59" s="13" t="s">
        <v>80</v>
      </c>
      <c r="C59" s="13" t="s">
        <v>125</v>
      </c>
      <c r="D59" s="10" t="s">
        <v>50</v>
      </c>
      <c r="E59" s="10" t="s">
        <v>51</v>
      </c>
      <c r="F59" s="10" t="s">
        <v>13</v>
      </c>
      <c r="G59" s="33">
        <v>33.18</v>
      </c>
      <c r="H59" s="33">
        <v>6.52</v>
      </c>
      <c r="I59" s="33">
        <v>33.1</v>
      </c>
      <c r="J59" s="33">
        <v>6.5</v>
      </c>
    </row>
    <row r="60" spans="1:10" x14ac:dyDescent="0.4">
      <c r="A60" s="43"/>
      <c r="B60" s="10" t="s">
        <v>81</v>
      </c>
      <c r="C60" s="10" t="s">
        <v>82</v>
      </c>
      <c r="D60" s="10" t="s">
        <v>50</v>
      </c>
      <c r="E60" s="10" t="s">
        <v>51</v>
      </c>
      <c r="F60" s="10" t="s">
        <v>13</v>
      </c>
      <c r="G60" s="33">
        <v>31.98</v>
      </c>
      <c r="H60" s="33">
        <v>6.47</v>
      </c>
      <c r="I60" s="33">
        <v>31.9</v>
      </c>
      <c r="J60" s="33">
        <v>6.4499999999999993</v>
      </c>
    </row>
    <row r="61" spans="1:10" x14ac:dyDescent="0.4">
      <c r="A61" s="44"/>
      <c r="B61" s="10" t="s">
        <v>83</v>
      </c>
      <c r="C61" s="10" t="s">
        <v>126</v>
      </c>
      <c r="D61" s="10" t="s">
        <v>50</v>
      </c>
      <c r="E61" s="10" t="s">
        <v>51</v>
      </c>
      <c r="F61" s="10" t="s">
        <v>13</v>
      </c>
      <c r="G61" s="33">
        <v>33.18</v>
      </c>
      <c r="H61" s="33">
        <v>6.52</v>
      </c>
      <c r="I61" s="33">
        <v>33.1</v>
      </c>
      <c r="J61" s="33">
        <v>6.5</v>
      </c>
    </row>
    <row r="62" spans="1:10" x14ac:dyDescent="0.4">
      <c r="A62" s="37" t="s">
        <v>142</v>
      </c>
      <c r="B62" s="10" t="s">
        <v>84</v>
      </c>
      <c r="C62" s="10" t="s">
        <v>85</v>
      </c>
      <c r="D62" s="10" t="s">
        <v>50</v>
      </c>
      <c r="E62" s="10" t="s">
        <v>51</v>
      </c>
      <c r="F62" s="10" t="s">
        <v>13</v>
      </c>
      <c r="G62" s="33">
        <v>33.18</v>
      </c>
      <c r="H62" s="33">
        <v>6.52</v>
      </c>
      <c r="I62" s="33">
        <v>33.1</v>
      </c>
      <c r="J62" s="33">
        <v>6.5</v>
      </c>
    </row>
    <row r="63" spans="1:10" x14ac:dyDescent="0.4">
      <c r="A63" s="37"/>
      <c r="B63" s="10" t="s">
        <v>86</v>
      </c>
      <c r="C63" s="10" t="s">
        <v>87</v>
      </c>
      <c r="D63" s="10" t="s">
        <v>50</v>
      </c>
      <c r="E63" s="10" t="s">
        <v>51</v>
      </c>
      <c r="F63" s="10" t="s">
        <v>13</v>
      </c>
      <c r="G63" s="33">
        <v>33.18</v>
      </c>
      <c r="H63" s="33">
        <v>6.52</v>
      </c>
      <c r="I63" s="33">
        <v>33.1</v>
      </c>
      <c r="J63" s="33">
        <v>6.5</v>
      </c>
    </row>
    <row r="64" spans="1:10" x14ac:dyDescent="0.4">
      <c r="A64" s="37"/>
      <c r="B64" s="10" t="s">
        <v>88</v>
      </c>
      <c r="C64" s="10" t="s">
        <v>89</v>
      </c>
      <c r="D64" s="10" t="s">
        <v>50</v>
      </c>
      <c r="E64" s="10" t="s">
        <v>51</v>
      </c>
      <c r="F64" s="10" t="s">
        <v>13</v>
      </c>
      <c r="G64" s="33">
        <v>33.18</v>
      </c>
      <c r="H64" s="33">
        <v>6.52</v>
      </c>
      <c r="I64" s="33">
        <v>33.1</v>
      </c>
      <c r="J64" s="33">
        <v>6.5</v>
      </c>
    </row>
    <row r="65" spans="1:10" x14ac:dyDescent="0.4">
      <c r="A65" s="37"/>
      <c r="B65" s="10" t="s">
        <v>90</v>
      </c>
      <c r="C65" s="10" t="s">
        <v>91</v>
      </c>
      <c r="D65" s="10" t="s">
        <v>50</v>
      </c>
      <c r="E65" s="10" t="s">
        <v>51</v>
      </c>
      <c r="F65" s="10" t="s">
        <v>13</v>
      </c>
      <c r="G65" s="33">
        <v>33.18</v>
      </c>
      <c r="H65" s="33">
        <v>6.52</v>
      </c>
      <c r="I65" s="33">
        <v>33.1</v>
      </c>
      <c r="J65" s="33">
        <v>6.5</v>
      </c>
    </row>
    <row r="66" spans="1:10" x14ac:dyDescent="0.4">
      <c r="A66" s="37"/>
      <c r="B66" s="10" t="s">
        <v>93</v>
      </c>
      <c r="C66" s="10" t="s">
        <v>92</v>
      </c>
      <c r="D66" s="10" t="s">
        <v>50</v>
      </c>
      <c r="E66" s="10" t="s">
        <v>51</v>
      </c>
      <c r="F66" s="10" t="s">
        <v>13</v>
      </c>
      <c r="G66" s="33">
        <v>33.18</v>
      </c>
      <c r="H66" s="33">
        <v>6.52</v>
      </c>
      <c r="I66" s="33">
        <v>33.1</v>
      </c>
      <c r="J66" s="33">
        <v>6.5</v>
      </c>
    </row>
    <row r="67" spans="1:10" x14ac:dyDescent="0.4">
      <c r="A67" s="37"/>
      <c r="B67" s="10" t="s">
        <v>94</v>
      </c>
      <c r="C67" s="10" t="s">
        <v>95</v>
      </c>
      <c r="D67" s="10" t="s">
        <v>50</v>
      </c>
      <c r="E67" s="10" t="s">
        <v>51</v>
      </c>
      <c r="F67" s="10" t="s">
        <v>13</v>
      </c>
      <c r="G67" s="33">
        <v>33.18</v>
      </c>
      <c r="H67" s="33">
        <v>6.52</v>
      </c>
      <c r="I67" s="33">
        <v>33.1</v>
      </c>
      <c r="J67" s="33">
        <v>6.5</v>
      </c>
    </row>
    <row r="68" spans="1:10" x14ac:dyDescent="0.4">
      <c r="A68" s="37"/>
      <c r="B68" s="10" t="s">
        <v>96</v>
      </c>
      <c r="C68" s="10" t="s">
        <v>97</v>
      </c>
      <c r="D68" s="10" t="s">
        <v>50</v>
      </c>
      <c r="E68" s="10" t="s">
        <v>51</v>
      </c>
      <c r="F68" s="10" t="s">
        <v>13</v>
      </c>
      <c r="G68" s="33">
        <v>33.18</v>
      </c>
      <c r="H68" s="33">
        <v>6.52</v>
      </c>
      <c r="I68" s="33">
        <v>33.1</v>
      </c>
      <c r="J68" s="33">
        <v>6.5</v>
      </c>
    </row>
    <row r="69" spans="1:10" x14ac:dyDescent="0.4">
      <c r="A69" s="37"/>
      <c r="B69" s="10" t="s">
        <v>98</v>
      </c>
      <c r="C69" s="10" t="s">
        <v>99</v>
      </c>
      <c r="D69" s="10" t="s">
        <v>50</v>
      </c>
      <c r="E69" s="10" t="s">
        <v>51</v>
      </c>
      <c r="F69" s="10" t="s">
        <v>13</v>
      </c>
      <c r="G69" s="33">
        <v>33.18</v>
      </c>
      <c r="H69" s="33">
        <v>6.52</v>
      </c>
      <c r="I69" s="33">
        <v>33.1</v>
      </c>
      <c r="J69" s="33">
        <v>6.5</v>
      </c>
    </row>
    <row r="70" spans="1:10" x14ac:dyDescent="0.4">
      <c r="A70" s="38"/>
      <c r="B70" s="10" t="s">
        <v>100</v>
      </c>
      <c r="C70" s="10" t="s">
        <v>101</v>
      </c>
      <c r="D70" s="10" t="s">
        <v>50</v>
      </c>
      <c r="E70" s="10" t="s">
        <v>51</v>
      </c>
      <c r="F70" s="10" t="s">
        <v>13</v>
      </c>
      <c r="G70" s="33">
        <v>33.18</v>
      </c>
      <c r="H70" s="33">
        <v>6.52</v>
      </c>
      <c r="I70" s="33">
        <v>33.1</v>
      </c>
      <c r="J70" s="33">
        <v>6.5</v>
      </c>
    </row>
    <row r="72" spans="1:10" x14ac:dyDescent="0.4">
      <c r="B72" s="18" t="s">
        <v>133</v>
      </c>
      <c r="C72" s="35" t="s">
        <v>123</v>
      </c>
      <c r="D72" s="35"/>
    </row>
    <row r="73" spans="1:10" x14ac:dyDescent="0.4">
      <c r="C73" s="35" t="s">
        <v>124</v>
      </c>
      <c r="D73" s="35"/>
    </row>
    <row r="74" spans="1:10" x14ac:dyDescent="0.4">
      <c r="C74" s="35" t="s">
        <v>130</v>
      </c>
      <c r="D74" s="35"/>
    </row>
    <row r="75" spans="1:10" x14ac:dyDescent="0.4">
      <c r="C75" s="34" t="s">
        <v>143</v>
      </c>
      <c r="D75" s="34"/>
    </row>
  </sheetData>
  <mergeCells count="8">
    <mergeCell ref="I1:J1"/>
    <mergeCell ref="A62:A70"/>
    <mergeCell ref="A6:A12"/>
    <mergeCell ref="A24:A26"/>
    <mergeCell ref="A27:A32"/>
    <mergeCell ref="A33:A61"/>
    <mergeCell ref="G1:H1"/>
    <mergeCell ref="A13:A23"/>
  </mergeCells>
  <pageMargins left="0.51181102362204722" right="0.51181102362204722" top="1.1417322834645669" bottom="0.78740157480314965" header="0.70866141732283472" footer="0.39370078740157483"/>
  <pageSetup paperSize="9" scale="60" orientation="portrait" r:id="rId1"/>
  <headerFooter>
    <oddHeader>&amp;C&amp;14Quotes patronals i quotes obreres de la Seguretat Social - Any 2024</oddHeader>
    <oddFooter>&amp;LPersonal Acadèmic, &amp;D
&amp;Z&amp;F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32E5-0DE3-4920-AF0E-DB75A71B6DAD}">
  <sheetPr>
    <pageSetUpPr fitToPage="1"/>
  </sheetPr>
  <dimension ref="A1:S12"/>
  <sheetViews>
    <sheetView workbookViewId="0">
      <selection activeCell="Q21" sqref="Q21"/>
    </sheetView>
  </sheetViews>
  <sheetFormatPr defaultColWidth="8.84375" defaultRowHeight="14.6" x14ac:dyDescent="0.4"/>
  <cols>
    <col min="5" max="5" width="5.84375" customWidth="1"/>
    <col min="10" max="10" width="5.84375" customWidth="1"/>
    <col min="15" max="15" width="5.84375" customWidth="1"/>
    <col min="16" max="16" width="11.07421875" bestFit="1" customWidth="1"/>
  </cols>
  <sheetData>
    <row r="1" spans="1:19" s="3" customFormat="1" x14ac:dyDescent="0.4">
      <c r="B1" s="3" t="s">
        <v>102</v>
      </c>
      <c r="G1" s="3" t="s">
        <v>103</v>
      </c>
      <c r="L1" s="3" t="s">
        <v>104</v>
      </c>
      <c r="Q1" s="3" t="s">
        <v>105</v>
      </c>
    </row>
    <row r="2" spans="1:19" s="3" customFormat="1" x14ac:dyDescent="0.4">
      <c r="G2" s="3" t="s">
        <v>117</v>
      </c>
      <c r="Q2" s="3" t="s">
        <v>106</v>
      </c>
    </row>
    <row r="4" spans="1:19" x14ac:dyDescent="0.4">
      <c r="A4" s="3" t="s">
        <v>134</v>
      </c>
    </row>
    <row r="5" spans="1:19" x14ac:dyDescent="0.4">
      <c r="B5" t="s">
        <v>107</v>
      </c>
      <c r="C5" t="s">
        <v>108</v>
      </c>
      <c r="D5" t="s">
        <v>109</v>
      </c>
      <c r="G5" t="s">
        <v>107</v>
      </c>
      <c r="H5" t="s">
        <v>108</v>
      </c>
      <c r="I5" t="s">
        <v>109</v>
      </c>
      <c r="L5" t="s">
        <v>107</v>
      </c>
      <c r="M5" t="s">
        <v>108</v>
      </c>
      <c r="N5" t="s">
        <v>109</v>
      </c>
      <c r="Q5" t="s">
        <v>107</v>
      </c>
      <c r="R5" t="s">
        <v>108</v>
      </c>
      <c r="S5" t="s">
        <v>109</v>
      </c>
    </row>
    <row r="6" spans="1:19" x14ac:dyDescent="0.4">
      <c r="A6" t="s">
        <v>110</v>
      </c>
      <c r="B6" s="2">
        <v>23.6</v>
      </c>
      <c r="C6" s="2">
        <v>4.7</v>
      </c>
      <c r="D6" s="2">
        <f t="shared" ref="D6:D12" si="0">B6+C6</f>
        <v>28.3</v>
      </c>
      <c r="F6" t="s">
        <v>110</v>
      </c>
      <c r="G6" s="2">
        <f>23.6</f>
        <v>23.6</v>
      </c>
      <c r="H6" s="2">
        <v>4.7</v>
      </c>
      <c r="I6" s="2">
        <f t="shared" ref="I6:I12" si="1">G6+H6</f>
        <v>28.3</v>
      </c>
      <c r="K6" t="s">
        <v>110</v>
      </c>
      <c r="L6" s="2">
        <v>23.6</v>
      </c>
      <c r="M6" s="2">
        <v>4.7</v>
      </c>
      <c r="N6" s="2">
        <f t="shared" ref="N6:N12" si="2">L6+M6</f>
        <v>28.3</v>
      </c>
      <c r="P6" t="s">
        <v>110</v>
      </c>
      <c r="Q6" s="7">
        <f>23.6*(1-0.054)</f>
        <v>22.325600000000001</v>
      </c>
      <c r="R6" s="7">
        <f>4.7*(1-0.011)</f>
        <v>4.6482999999999999</v>
      </c>
      <c r="S6" s="7">
        <f t="shared" ref="S6:S7" si="3">Q6+R6</f>
        <v>26.9739</v>
      </c>
    </row>
    <row r="7" spans="1:19" x14ac:dyDescent="0.4">
      <c r="A7" t="s">
        <v>116</v>
      </c>
      <c r="B7" s="2">
        <v>0.57999999999999996</v>
      </c>
      <c r="C7" s="2">
        <v>0.12</v>
      </c>
      <c r="D7" s="2">
        <f t="shared" si="0"/>
        <v>0.7</v>
      </c>
      <c r="F7" t="s">
        <v>116</v>
      </c>
      <c r="G7" s="2">
        <v>0.57999999999999996</v>
      </c>
      <c r="H7" s="2">
        <v>0.12</v>
      </c>
      <c r="I7" s="2">
        <f t="shared" si="1"/>
        <v>0.7</v>
      </c>
      <c r="K7" t="s">
        <v>116</v>
      </c>
      <c r="L7" s="2">
        <v>0.57999999999999996</v>
      </c>
      <c r="M7" s="2">
        <v>0.12</v>
      </c>
      <c r="N7" s="2">
        <f t="shared" si="2"/>
        <v>0.7</v>
      </c>
      <c r="P7" t="s">
        <v>116</v>
      </c>
      <c r="Q7" s="2">
        <v>0.57999999999999996</v>
      </c>
      <c r="R7" s="2">
        <v>0.12</v>
      </c>
      <c r="S7" s="2">
        <f t="shared" si="3"/>
        <v>0.7</v>
      </c>
    </row>
    <row r="8" spans="1:19" x14ac:dyDescent="0.4">
      <c r="A8" t="s">
        <v>111</v>
      </c>
      <c r="B8" s="2">
        <v>6.7</v>
      </c>
      <c r="C8" s="2">
        <v>1.6</v>
      </c>
      <c r="D8" s="2">
        <f t="shared" si="0"/>
        <v>8.3000000000000007</v>
      </c>
      <c r="F8" t="s">
        <v>111</v>
      </c>
      <c r="G8" s="2">
        <v>6.7</v>
      </c>
      <c r="H8" s="2">
        <v>1.6</v>
      </c>
      <c r="I8" s="2">
        <f t="shared" si="1"/>
        <v>8.3000000000000007</v>
      </c>
      <c r="K8" t="s">
        <v>111</v>
      </c>
      <c r="L8" s="2">
        <v>5.5</v>
      </c>
      <c r="M8" s="2">
        <v>1.55</v>
      </c>
      <c r="N8" s="2">
        <f t="shared" si="2"/>
        <v>7.05</v>
      </c>
      <c r="P8" t="s">
        <v>111</v>
      </c>
      <c r="Q8" s="2"/>
      <c r="R8" s="2"/>
      <c r="S8" s="2"/>
    </row>
    <row r="9" spans="1:19" x14ac:dyDescent="0.4">
      <c r="A9" t="s">
        <v>112</v>
      </c>
      <c r="B9" s="2">
        <v>0.6</v>
      </c>
      <c r="C9" s="2">
        <v>0.1</v>
      </c>
      <c r="D9" s="2">
        <f t="shared" si="0"/>
        <v>0.7</v>
      </c>
      <c r="F9" t="s">
        <v>112</v>
      </c>
      <c r="G9" s="2">
        <v>0.6</v>
      </c>
      <c r="H9" s="2">
        <v>0.1</v>
      </c>
      <c r="I9" s="2">
        <f t="shared" si="1"/>
        <v>0.7</v>
      </c>
      <c r="K9" t="s">
        <v>112</v>
      </c>
      <c r="L9" s="2">
        <v>0.6</v>
      </c>
      <c r="M9" s="2">
        <v>0.1</v>
      </c>
      <c r="N9" s="2">
        <f t="shared" si="2"/>
        <v>0.7</v>
      </c>
      <c r="P9" t="s">
        <v>112</v>
      </c>
      <c r="Q9" s="2"/>
      <c r="R9" s="2"/>
      <c r="S9" s="2"/>
    </row>
    <row r="10" spans="1:19" x14ac:dyDescent="0.4">
      <c r="A10" t="s">
        <v>113</v>
      </c>
      <c r="B10" s="2">
        <v>1.5</v>
      </c>
      <c r="C10" s="2">
        <v>0</v>
      </c>
      <c r="D10" s="2">
        <f t="shared" si="0"/>
        <v>1.5</v>
      </c>
      <c r="F10" t="s">
        <v>113</v>
      </c>
      <c r="G10" s="2">
        <v>1.5</v>
      </c>
      <c r="H10" s="2">
        <v>0</v>
      </c>
      <c r="I10" s="2">
        <f t="shared" si="1"/>
        <v>1.5</v>
      </c>
      <c r="K10" t="s">
        <v>113</v>
      </c>
      <c r="L10" s="2">
        <v>1.5</v>
      </c>
      <c r="M10" s="2">
        <v>0</v>
      </c>
      <c r="N10" s="2">
        <f t="shared" si="2"/>
        <v>1.5</v>
      </c>
      <c r="P10" t="s">
        <v>114</v>
      </c>
      <c r="Q10" s="2">
        <v>0.7</v>
      </c>
      <c r="R10" s="2">
        <v>0</v>
      </c>
      <c r="S10" s="2">
        <f t="shared" ref="S10" si="4">Q10+R10</f>
        <v>0.7</v>
      </c>
    </row>
    <row r="11" spans="1:19" x14ac:dyDescent="0.4">
      <c r="A11" t="s">
        <v>115</v>
      </c>
      <c r="B11" s="2">
        <v>0.2</v>
      </c>
      <c r="C11" s="2">
        <v>0</v>
      </c>
      <c r="D11" s="2">
        <f t="shared" si="0"/>
        <v>0.2</v>
      </c>
      <c r="F11" t="s">
        <v>115</v>
      </c>
      <c r="G11" s="2">
        <v>0.2</v>
      </c>
      <c r="H11" s="2">
        <v>0</v>
      </c>
      <c r="I11" s="2">
        <f t="shared" si="1"/>
        <v>0.2</v>
      </c>
      <c r="K11" t="s">
        <v>115</v>
      </c>
      <c r="L11" s="2">
        <v>0.2</v>
      </c>
      <c r="M11" s="2">
        <v>0</v>
      </c>
      <c r="N11" s="2">
        <f t="shared" si="2"/>
        <v>0.2</v>
      </c>
      <c r="P11" t="s">
        <v>115</v>
      </c>
      <c r="Q11" s="2"/>
      <c r="R11" s="2"/>
      <c r="S11" s="2"/>
    </row>
    <row r="12" spans="1:19" x14ac:dyDescent="0.4">
      <c r="B12" s="2">
        <f>SUM(B6:B11)</f>
        <v>33.180000000000007</v>
      </c>
      <c r="C12" s="2">
        <f>SUM(C6:C11)</f>
        <v>6.52</v>
      </c>
      <c r="D12" s="2">
        <f t="shared" si="0"/>
        <v>39.700000000000003</v>
      </c>
      <c r="G12" s="2">
        <f>SUM(G6:G11)</f>
        <v>33.180000000000007</v>
      </c>
      <c r="H12" s="2">
        <f>SUM(H6:H11)</f>
        <v>6.52</v>
      </c>
      <c r="I12" s="2">
        <f t="shared" si="1"/>
        <v>39.700000000000003</v>
      </c>
      <c r="L12" s="2">
        <f>SUM(L6:L11)</f>
        <v>31.98</v>
      </c>
      <c r="M12" s="2">
        <f>SUM(M6:M11)</f>
        <v>6.47</v>
      </c>
      <c r="N12" s="2">
        <f t="shared" si="2"/>
        <v>38.450000000000003</v>
      </c>
      <c r="Q12" s="7">
        <f>SUM(Q6:Q11)</f>
        <v>23.605599999999999</v>
      </c>
      <c r="R12" s="7">
        <f>SUM(R6:R11)</f>
        <v>4.7683</v>
      </c>
      <c r="S12" s="2">
        <f t="shared" ref="S12" si="5">Q12+R12</f>
        <v>28.373899999999999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328F-D658-4B49-A865-71B9E73FCDC4}">
  <dimension ref="A1:AA34"/>
  <sheetViews>
    <sheetView workbookViewId="0">
      <selection activeCell="AB16" sqref="AB16"/>
    </sheetView>
  </sheetViews>
  <sheetFormatPr defaultColWidth="11.4609375" defaultRowHeight="12.45" x14ac:dyDescent="0.3"/>
  <cols>
    <col min="1" max="1" width="6.07421875" style="23" customWidth="1"/>
    <col min="2" max="2" width="9.84375" style="21" hidden="1" customWidth="1"/>
    <col min="3" max="4" width="11.4609375" style="22" hidden="1" customWidth="1"/>
    <col min="5" max="12" width="0" style="22" hidden="1" customWidth="1"/>
    <col min="13" max="16" width="11.4609375" style="22"/>
    <col min="17" max="17" width="13.4609375" style="22" bestFit="1" customWidth="1"/>
    <col min="18" max="24" width="13.4609375" style="22" customWidth="1"/>
    <col min="25" max="25" width="6.53515625" style="22" bestFit="1" customWidth="1"/>
    <col min="26" max="16384" width="11.4609375" style="22"/>
  </cols>
  <sheetData>
    <row r="1" spans="1:27" ht="17.600000000000001" x14ac:dyDescent="0.4">
      <c r="A1" s="20" t="s">
        <v>149</v>
      </c>
    </row>
    <row r="3" spans="1:27" x14ac:dyDescent="0.3">
      <c r="A3" s="23" t="s">
        <v>150</v>
      </c>
      <c r="B3" s="23">
        <v>2002</v>
      </c>
      <c r="C3" s="23">
        <v>2003</v>
      </c>
      <c r="D3" s="23">
        <v>2004</v>
      </c>
      <c r="E3" s="23">
        <v>2005</v>
      </c>
      <c r="F3" s="23">
        <v>2006</v>
      </c>
      <c r="G3" s="23">
        <v>2007</v>
      </c>
      <c r="H3" s="23">
        <v>2008</v>
      </c>
      <c r="I3" s="23">
        <v>2009</v>
      </c>
      <c r="J3" s="23">
        <v>2010</v>
      </c>
      <c r="K3" s="23">
        <v>2011</v>
      </c>
      <c r="L3" s="23">
        <v>2012</v>
      </c>
      <c r="M3" s="23">
        <v>2013</v>
      </c>
      <c r="N3" s="23">
        <v>2014</v>
      </c>
      <c r="O3" s="23">
        <v>2015</v>
      </c>
      <c r="P3" s="23">
        <v>2016</v>
      </c>
      <c r="Q3" s="23" t="s">
        <v>151</v>
      </c>
      <c r="R3" s="24" t="s">
        <v>152</v>
      </c>
      <c r="S3" s="23">
        <v>2019</v>
      </c>
      <c r="T3" s="23">
        <v>2020</v>
      </c>
      <c r="U3" s="23">
        <v>2021</v>
      </c>
      <c r="V3" s="23">
        <v>2022</v>
      </c>
      <c r="W3" s="23">
        <v>2023</v>
      </c>
      <c r="X3" s="23">
        <v>2024</v>
      </c>
      <c r="Y3" s="23" t="s">
        <v>153</v>
      </c>
    </row>
    <row r="4" spans="1:27" x14ac:dyDescent="0.3">
      <c r="A4" s="25" t="s">
        <v>110</v>
      </c>
      <c r="B4" s="26">
        <v>2574.9</v>
      </c>
      <c r="C4" s="26">
        <v>2652</v>
      </c>
      <c r="D4" s="26">
        <v>2731.5</v>
      </c>
      <c r="E4" s="26">
        <v>2813.4</v>
      </c>
      <c r="F4" s="26">
        <v>2897.7</v>
      </c>
      <c r="G4" s="26">
        <v>2996.1</v>
      </c>
      <c r="H4" s="26">
        <v>3074.1</v>
      </c>
      <c r="I4" s="26">
        <v>3166.2</v>
      </c>
      <c r="J4" s="26">
        <v>3198</v>
      </c>
      <c r="K4" s="26">
        <v>3230.1</v>
      </c>
      <c r="L4" s="26">
        <v>3262.5</v>
      </c>
      <c r="M4" s="26">
        <v>3425.7</v>
      </c>
      <c r="N4" s="26">
        <v>3597</v>
      </c>
      <c r="O4" s="26">
        <v>3606</v>
      </c>
      <c r="P4" s="26">
        <v>3642</v>
      </c>
      <c r="Q4" s="26">
        <v>3751.2</v>
      </c>
      <c r="R4" s="26">
        <v>3803.7</v>
      </c>
      <c r="S4" s="26">
        <v>4070.1</v>
      </c>
      <c r="T4" s="26">
        <v>4070.1</v>
      </c>
      <c r="U4" s="26">
        <v>4070.1</v>
      </c>
      <c r="V4" s="26">
        <v>4139.3999999999996</v>
      </c>
      <c r="W4" s="26">
        <v>4495.5</v>
      </c>
      <c r="X4" s="26">
        <v>4720.5</v>
      </c>
      <c r="Y4" s="27">
        <f>X4/30</f>
        <v>157.35</v>
      </c>
      <c r="AA4" s="28"/>
    </row>
    <row r="6" spans="1:27" x14ac:dyDescent="0.3">
      <c r="A6" s="29" t="s">
        <v>154</v>
      </c>
      <c r="B6" s="30" t="s">
        <v>109</v>
      </c>
      <c r="C6" s="31" t="s">
        <v>109</v>
      </c>
      <c r="D6" s="31" t="s">
        <v>109</v>
      </c>
      <c r="E6" s="31" t="s">
        <v>109</v>
      </c>
      <c r="F6" s="31" t="s">
        <v>109</v>
      </c>
      <c r="G6" s="31" t="s">
        <v>109</v>
      </c>
      <c r="H6" s="31" t="s">
        <v>109</v>
      </c>
      <c r="I6" s="31" t="s">
        <v>109</v>
      </c>
      <c r="J6" s="31" t="s">
        <v>109</v>
      </c>
      <c r="K6" s="31" t="s">
        <v>109</v>
      </c>
      <c r="L6" s="31" t="s">
        <v>109</v>
      </c>
      <c r="M6" s="31" t="s">
        <v>109</v>
      </c>
      <c r="N6" s="31" t="s">
        <v>109</v>
      </c>
      <c r="O6" s="31" t="s">
        <v>109</v>
      </c>
      <c r="P6" s="31" t="s">
        <v>109</v>
      </c>
      <c r="Q6" s="31" t="s">
        <v>109</v>
      </c>
      <c r="R6" s="31" t="s">
        <v>109</v>
      </c>
      <c r="S6" s="31" t="s">
        <v>109</v>
      </c>
      <c r="T6" s="31" t="s">
        <v>109</v>
      </c>
      <c r="U6" s="31" t="s">
        <v>109</v>
      </c>
      <c r="V6" s="31" t="s">
        <v>109</v>
      </c>
      <c r="W6" s="31" t="s">
        <v>109</v>
      </c>
      <c r="X6" s="31" t="s">
        <v>109</v>
      </c>
      <c r="Y6" s="29" t="s">
        <v>154</v>
      </c>
    </row>
    <row r="7" spans="1:27" x14ac:dyDescent="0.3">
      <c r="A7" s="32">
        <v>1</v>
      </c>
      <c r="B7" s="30">
        <f t="shared" ref="B7:B34" si="0">$B$4*A7*0.01</f>
        <v>25.749000000000002</v>
      </c>
      <c r="C7" s="30">
        <f t="shared" ref="C7:C34" si="1">$C$4*A7*0.01</f>
        <v>26.52</v>
      </c>
      <c r="D7" s="30">
        <f t="shared" ref="D7:D34" si="2">$D$4*$A7*0.01</f>
        <v>27.315000000000001</v>
      </c>
      <c r="E7" s="30">
        <f t="shared" ref="E7:E34" si="3">$E$4*$A7*0.01</f>
        <v>28.134</v>
      </c>
      <c r="F7" s="30">
        <f t="shared" ref="F7:F34" si="4">$F$4*$A7*0.01</f>
        <v>28.977</v>
      </c>
      <c r="G7" s="30">
        <f t="shared" ref="G7:G34" si="5">$G$4*$A7*0.01</f>
        <v>29.960999999999999</v>
      </c>
      <c r="H7" s="30">
        <f t="shared" ref="H7:H34" si="6">$H$4*$A7*0.01</f>
        <v>30.741</v>
      </c>
      <c r="I7" s="30">
        <f t="shared" ref="I7:I34" si="7">$I$4*$A7*0.01</f>
        <v>31.661999999999999</v>
      </c>
      <c r="J7" s="30">
        <f t="shared" ref="J7:J34" si="8">$J$4*$A7*0.01</f>
        <v>31.98</v>
      </c>
      <c r="K7" s="30">
        <f t="shared" ref="K7:X22" si="9">K$4*$A7*0.01</f>
        <v>32.301000000000002</v>
      </c>
      <c r="L7" s="30">
        <f t="shared" si="9"/>
        <v>32.625</v>
      </c>
      <c r="M7" s="30">
        <f t="shared" si="9"/>
        <v>34.256999999999998</v>
      </c>
      <c r="N7" s="30">
        <f t="shared" si="9"/>
        <v>35.97</v>
      </c>
      <c r="O7" s="30">
        <f t="shared" si="9"/>
        <v>36.06</v>
      </c>
      <c r="P7" s="30">
        <f t="shared" si="9"/>
        <v>36.42</v>
      </c>
      <c r="Q7" s="30">
        <f t="shared" si="9"/>
        <v>37.512</v>
      </c>
      <c r="R7" s="30">
        <f t="shared" si="9"/>
        <v>38.036999999999999</v>
      </c>
      <c r="S7" s="30">
        <f t="shared" si="9"/>
        <v>40.701000000000001</v>
      </c>
      <c r="T7" s="30">
        <f t="shared" si="9"/>
        <v>40.701000000000001</v>
      </c>
      <c r="U7" s="30">
        <f t="shared" si="9"/>
        <v>40.701000000000001</v>
      </c>
      <c r="V7" s="30">
        <f t="shared" si="9"/>
        <v>41.393999999999998</v>
      </c>
      <c r="W7" s="30">
        <f t="shared" si="9"/>
        <v>44.954999999999998</v>
      </c>
      <c r="X7" s="30">
        <f t="shared" si="9"/>
        <v>47.204999999999998</v>
      </c>
      <c r="Y7" s="32">
        <v>1</v>
      </c>
    </row>
    <row r="8" spans="1:27" x14ac:dyDescent="0.3">
      <c r="A8" s="32">
        <v>2</v>
      </c>
      <c r="B8" s="30">
        <f t="shared" si="0"/>
        <v>51.498000000000005</v>
      </c>
      <c r="C8" s="30">
        <f t="shared" si="1"/>
        <v>53.04</v>
      </c>
      <c r="D8" s="30">
        <f t="shared" si="2"/>
        <v>54.63</v>
      </c>
      <c r="E8" s="30">
        <f t="shared" si="3"/>
        <v>56.268000000000001</v>
      </c>
      <c r="F8" s="30">
        <f t="shared" si="4"/>
        <v>57.954000000000001</v>
      </c>
      <c r="G8" s="30">
        <f t="shared" si="5"/>
        <v>59.921999999999997</v>
      </c>
      <c r="H8" s="30">
        <f t="shared" si="6"/>
        <v>61.481999999999999</v>
      </c>
      <c r="I8" s="30">
        <f t="shared" si="7"/>
        <v>63.323999999999998</v>
      </c>
      <c r="J8" s="30">
        <f t="shared" si="8"/>
        <v>63.96</v>
      </c>
      <c r="K8" s="30">
        <f t="shared" si="9"/>
        <v>64.602000000000004</v>
      </c>
      <c r="L8" s="30">
        <f t="shared" si="9"/>
        <v>65.25</v>
      </c>
      <c r="M8" s="30">
        <f t="shared" si="9"/>
        <v>68.513999999999996</v>
      </c>
      <c r="N8" s="30">
        <f t="shared" si="9"/>
        <v>71.94</v>
      </c>
      <c r="O8" s="30">
        <f t="shared" si="9"/>
        <v>72.12</v>
      </c>
      <c r="P8" s="30">
        <f t="shared" si="9"/>
        <v>72.84</v>
      </c>
      <c r="Q8" s="30">
        <f t="shared" si="9"/>
        <v>75.024000000000001</v>
      </c>
      <c r="R8" s="30">
        <f t="shared" si="9"/>
        <v>76.073999999999998</v>
      </c>
      <c r="S8" s="30">
        <f t="shared" si="9"/>
        <v>81.402000000000001</v>
      </c>
      <c r="T8" s="30">
        <f t="shared" si="9"/>
        <v>81.402000000000001</v>
      </c>
      <c r="U8" s="30">
        <f t="shared" si="9"/>
        <v>81.402000000000001</v>
      </c>
      <c r="V8" s="30">
        <f t="shared" si="9"/>
        <v>82.787999999999997</v>
      </c>
      <c r="W8" s="30">
        <f t="shared" si="9"/>
        <v>89.91</v>
      </c>
      <c r="X8" s="30">
        <f t="shared" si="9"/>
        <v>94.41</v>
      </c>
      <c r="Y8" s="32">
        <v>2</v>
      </c>
    </row>
    <row r="9" spans="1:27" x14ac:dyDescent="0.3">
      <c r="A9" s="32">
        <v>3</v>
      </c>
      <c r="B9" s="30">
        <f t="shared" si="0"/>
        <v>77.247000000000014</v>
      </c>
      <c r="C9" s="30">
        <f t="shared" si="1"/>
        <v>79.56</v>
      </c>
      <c r="D9" s="30">
        <f t="shared" si="2"/>
        <v>81.945000000000007</v>
      </c>
      <c r="E9" s="30">
        <f t="shared" si="3"/>
        <v>84.402000000000015</v>
      </c>
      <c r="F9" s="30">
        <f t="shared" si="4"/>
        <v>86.930999999999983</v>
      </c>
      <c r="G9" s="30">
        <f t="shared" si="5"/>
        <v>89.882999999999996</v>
      </c>
      <c r="H9" s="30">
        <f t="shared" si="6"/>
        <v>92.222999999999999</v>
      </c>
      <c r="I9" s="30">
        <f t="shared" si="7"/>
        <v>94.98599999999999</v>
      </c>
      <c r="J9" s="30">
        <f t="shared" si="8"/>
        <v>95.94</v>
      </c>
      <c r="K9" s="30">
        <f t="shared" si="9"/>
        <v>96.902999999999992</v>
      </c>
      <c r="L9" s="30">
        <f t="shared" si="9"/>
        <v>97.875</v>
      </c>
      <c r="M9" s="30">
        <f t="shared" si="9"/>
        <v>102.77099999999999</v>
      </c>
      <c r="N9" s="30">
        <f t="shared" si="9"/>
        <v>107.91</v>
      </c>
      <c r="O9" s="30">
        <f t="shared" si="9"/>
        <v>108.18</v>
      </c>
      <c r="P9" s="30">
        <f t="shared" si="9"/>
        <v>109.26</v>
      </c>
      <c r="Q9" s="30">
        <f t="shared" si="9"/>
        <v>112.53599999999999</v>
      </c>
      <c r="R9" s="30">
        <f t="shared" si="9"/>
        <v>114.11099999999999</v>
      </c>
      <c r="S9" s="30">
        <f t="shared" si="9"/>
        <v>122.10299999999999</v>
      </c>
      <c r="T9" s="30">
        <f t="shared" si="9"/>
        <v>122.10299999999999</v>
      </c>
      <c r="U9" s="30">
        <f t="shared" si="9"/>
        <v>122.10299999999999</v>
      </c>
      <c r="V9" s="30">
        <f t="shared" si="9"/>
        <v>124.18199999999999</v>
      </c>
      <c r="W9" s="30">
        <f t="shared" si="9"/>
        <v>134.86500000000001</v>
      </c>
      <c r="X9" s="30">
        <f t="shared" si="9"/>
        <v>141.61500000000001</v>
      </c>
      <c r="Y9" s="32">
        <v>3</v>
      </c>
    </row>
    <row r="10" spans="1:27" x14ac:dyDescent="0.3">
      <c r="A10" s="32">
        <v>4</v>
      </c>
      <c r="B10" s="30">
        <f t="shared" si="0"/>
        <v>102.99600000000001</v>
      </c>
      <c r="C10" s="30">
        <f t="shared" si="1"/>
        <v>106.08</v>
      </c>
      <c r="D10" s="30">
        <f t="shared" si="2"/>
        <v>109.26</v>
      </c>
      <c r="E10" s="30">
        <f t="shared" si="3"/>
        <v>112.536</v>
      </c>
      <c r="F10" s="30">
        <f t="shared" si="4"/>
        <v>115.908</v>
      </c>
      <c r="G10" s="30">
        <f t="shared" si="5"/>
        <v>119.84399999999999</v>
      </c>
      <c r="H10" s="30">
        <f t="shared" si="6"/>
        <v>122.964</v>
      </c>
      <c r="I10" s="30">
        <f t="shared" si="7"/>
        <v>126.648</v>
      </c>
      <c r="J10" s="30">
        <f t="shared" si="8"/>
        <v>127.92</v>
      </c>
      <c r="K10" s="30">
        <f t="shared" si="9"/>
        <v>129.20400000000001</v>
      </c>
      <c r="L10" s="30">
        <f t="shared" si="9"/>
        <v>130.5</v>
      </c>
      <c r="M10" s="30">
        <f t="shared" si="9"/>
        <v>137.02799999999999</v>
      </c>
      <c r="N10" s="30">
        <f t="shared" si="9"/>
        <v>143.88</v>
      </c>
      <c r="O10" s="30">
        <f t="shared" si="9"/>
        <v>144.24</v>
      </c>
      <c r="P10" s="30">
        <f t="shared" si="9"/>
        <v>145.68</v>
      </c>
      <c r="Q10" s="30">
        <f t="shared" si="9"/>
        <v>150.048</v>
      </c>
      <c r="R10" s="30">
        <f t="shared" si="9"/>
        <v>152.148</v>
      </c>
      <c r="S10" s="30">
        <f t="shared" si="9"/>
        <v>162.804</v>
      </c>
      <c r="T10" s="30">
        <f t="shared" si="9"/>
        <v>162.804</v>
      </c>
      <c r="U10" s="30">
        <f t="shared" si="9"/>
        <v>162.804</v>
      </c>
      <c r="V10" s="30">
        <f t="shared" si="9"/>
        <v>165.57599999999999</v>
      </c>
      <c r="W10" s="30">
        <f t="shared" si="9"/>
        <v>179.82</v>
      </c>
      <c r="X10" s="30">
        <f t="shared" si="9"/>
        <v>188.82</v>
      </c>
      <c r="Y10" s="32">
        <v>4</v>
      </c>
    </row>
    <row r="11" spans="1:27" x14ac:dyDescent="0.3">
      <c r="A11" s="32">
        <v>5</v>
      </c>
      <c r="B11" s="30">
        <f t="shared" si="0"/>
        <v>128.745</v>
      </c>
      <c r="C11" s="30">
        <f t="shared" si="1"/>
        <v>132.6</v>
      </c>
      <c r="D11" s="30">
        <f t="shared" si="2"/>
        <v>136.57499999999999</v>
      </c>
      <c r="E11" s="30">
        <f t="shared" si="3"/>
        <v>140.67000000000002</v>
      </c>
      <c r="F11" s="30">
        <f t="shared" si="4"/>
        <v>144.88499999999999</v>
      </c>
      <c r="G11" s="30">
        <f t="shared" si="5"/>
        <v>149.80500000000001</v>
      </c>
      <c r="H11" s="30">
        <f t="shared" si="6"/>
        <v>153.70500000000001</v>
      </c>
      <c r="I11" s="30">
        <f t="shared" si="7"/>
        <v>158.31</v>
      </c>
      <c r="J11" s="30">
        <f t="shared" si="8"/>
        <v>159.9</v>
      </c>
      <c r="K11" s="30">
        <f t="shared" si="9"/>
        <v>161.505</v>
      </c>
      <c r="L11" s="30">
        <f t="shared" si="9"/>
        <v>163.125</v>
      </c>
      <c r="M11" s="30">
        <f t="shared" si="9"/>
        <v>171.285</v>
      </c>
      <c r="N11" s="30">
        <f t="shared" si="9"/>
        <v>179.85</v>
      </c>
      <c r="O11" s="30">
        <f t="shared" si="9"/>
        <v>180.3</v>
      </c>
      <c r="P11" s="30">
        <f t="shared" si="9"/>
        <v>182.1</v>
      </c>
      <c r="Q11" s="30">
        <f t="shared" si="9"/>
        <v>187.56</v>
      </c>
      <c r="R11" s="30">
        <f t="shared" si="9"/>
        <v>190.185</v>
      </c>
      <c r="S11" s="30">
        <f t="shared" si="9"/>
        <v>203.505</v>
      </c>
      <c r="T11" s="30">
        <f t="shared" si="9"/>
        <v>203.505</v>
      </c>
      <c r="U11" s="30">
        <f t="shared" si="9"/>
        <v>203.505</v>
      </c>
      <c r="V11" s="30">
        <f t="shared" si="9"/>
        <v>206.97</v>
      </c>
      <c r="W11" s="30">
        <f t="shared" si="9"/>
        <v>224.77500000000001</v>
      </c>
      <c r="X11" s="30">
        <f t="shared" si="9"/>
        <v>236.02500000000001</v>
      </c>
      <c r="Y11" s="32">
        <v>5</v>
      </c>
    </row>
    <row r="12" spans="1:27" x14ac:dyDescent="0.3">
      <c r="A12" s="32">
        <v>6</v>
      </c>
      <c r="B12" s="30">
        <f t="shared" si="0"/>
        <v>154.49400000000003</v>
      </c>
      <c r="C12" s="30">
        <f t="shared" si="1"/>
        <v>159.12</v>
      </c>
      <c r="D12" s="30">
        <f t="shared" si="2"/>
        <v>163.89000000000001</v>
      </c>
      <c r="E12" s="30">
        <f t="shared" si="3"/>
        <v>168.80400000000003</v>
      </c>
      <c r="F12" s="30">
        <f t="shared" si="4"/>
        <v>173.86199999999997</v>
      </c>
      <c r="G12" s="30">
        <f t="shared" si="5"/>
        <v>179.76599999999999</v>
      </c>
      <c r="H12" s="30">
        <f t="shared" si="6"/>
        <v>184.446</v>
      </c>
      <c r="I12" s="30">
        <f t="shared" si="7"/>
        <v>189.97199999999998</v>
      </c>
      <c r="J12" s="30">
        <f t="shared" si="8"/>
        <v>191.88</v>
      </c>
      <c r="K12" s="30">
        <f t="shared" si="9"/>
        <v>193.80599999999998</v>
      </c>
      <c r="L12" s="30">
        <f t="shared" si="9"/>
        <v>195.75</v>
      </c>
      <c r="M12" s="30">
        <f t="shared" si="9"/>
        <v>205.54199999999997</v>
      </c>
      <c r="N12" s="30">
        <f t="shared" si="9"/>
        <v>215.82</v>
      </c>
      <c r="O12" s="30">
        <f t="shared" si="9"/>
        <v>216.36</v>
      </c>
      <c r="P12" s="30">
        <f t="shared" si="9"/>
        <v>218.52</v>
      </c>
      <c r="Q12" s="30">
        <f t="shared" si="9"/>
        <v>225.07199999999997</v>
      </c>
      <c r="R12" s="30">
        <f t="shared" si="9"/>
        <v>228.22199999999998</v>
      </c>
      <c r="S12" s="30">
        <f t="shared" si="9"/>
        <v>244.20599999999999</v>
      </c>
      <c r="T12" s="30">
        <f t="shared" si="9"/>
        <v>244.20599999999999</v>
      </c>
      <c r="U12" s="30">
        <f t="shared" si="9"/>
        <v>244.20599999999999</v>
      </c>
      <c r="V12" s="30">
        <f t="shared" si="9"/>
        <v>248.36399999999998</v>
      </c>
      <c r="W12" s="30">
        <f t="shared" si="9"/>
        <v>269.73</v>
      </c>
      <c r="X12" s="30">
        <f t="shared" si="9"/>
        <v>283.23</v>
      </c>
      <c r="Y12" s="32">
        <v>6</v>
      </c>
    </row>
    <row r="13" spans="1:27" x14ac:dyDescent="0.3">
      <c r="A13" s="32">
        <v>7</v>
      </c>
      <c r="B13" s="30">
        <f t="shared" si="0"/>
        <v>180.24299999999999</v>
      </c>
      <c r="C13" s="30">
        <f t="shared" si="1"/>
        <v>185.64000000000001</v>
      </c>
      <c r="D13" s="30">
        <f t="shared" si="2"/>
        <v>191.20500000000001</v>
      </c>
      <c r="E13" s="30">
        <f t="shared" si="3"/>
        <v>196.93799999999999</v>
      </c>
      <c r="F13" s="30">
        <f t="shared" si="4"/>
        <v>202.83899999999997</v>
      </c>
      <c r="G13" s="30">
        <f t="shared" si="5"/>
        <v>209.727</v>
      </c>
      <c r="H13" s="30">
        <f t="shared" si="6"/>
        <v>215.18700000000001</v>
      </c>
      <c r="I13" s="30">
        <f t="shared" si="7"/>
        <v>221.63399999999999</v>
      </c>
      <c r="J13" s="30">
        <f t="shared" si="8"/>
        <v>223.86</v>
      </c>
      <c r="K13" s="30">
        <f t="shared" si="9"/>
        <v>226.107</v>
      </c>
      <c r="L13" s="30">
        <f t="shared" si="9"/>
        <v>228.375</v>
      </c>
      <c r="M13" s="30">
        <f t="shared" si="9"/>
        <v>239.79899999999998</v>
      </c>
      <c r="N13" s="30">
        <f t="shared" si="9"/>
        <v>251.79</v>
      </c>
      <c r="O13" s="30">
        <f t="shared" si="9"/>
        <v>252.42000000000002</v>
      </c>
      <c r="P13" s="30">
        <f t="shared" si="9"/>
        <v>254.94</v>
      </c>
      <c r="Q13" s="30">
        <f t="shared" si="9"/>
        <v>262.584</v>
      </c>
      <c r="R13" s="30">
        <f t="shared" si="9"/>
        <v>266.25899999999996</v>
      </c>
      <c r="S13" s="30">
        <f t="shared" si="9"/>
        <v>284.90700000000004</v>
      </c>
      <c r="T13" s="30">
        <f t="shared" si="9"/>
        <v>284.90700000000004</v>
      </c>
      <c r="U13" s="30">
        <f t="shared" si="9"/>
        <v>284.90700000000004</v>
      </c>
      <c r="V13" s="30">
        <f t="shared" si="9"/>
        <v>289.75799999999998</v>
      </c>
      <c r="W13" s="30">
        <f t="shared" si="9"/>
        <v>314.685</v>
      </c>
      <c r="X13" s="30">
        <f t="shared" si="9"/>
        <v>330.435</v>
      </c>
      <c r="Y13" s="32">
        <v>7</v>
      </c>
    </row>
    <row r="14" spans="1:27" x14ac:dyDescent="0.3">
      <c r="A14" s="32">
        <v>8</v>
      </c>
      <c r="B14" s="30">
        <f t="shared" si="0"/>
        <v>205.99200000000002</v>
      </c>
      <c r="C14" s="30">
        <f t="shared" si="1"/>
        <v>212.16</v>
      </c>
      <c r="D14" s="30">
        <f t="shared" si="2"/>
        <v>218.52</v>
      </c>
      <c r="E14" s="30">
        <f t="shared" si="3"/>
        <v>225.072</v>
      </c>
      <c r="F14" s="30">
        <f t="shared" si="4"/>
        <v>231.816</v>
      </c>
      <c r="G14" s="30">
        <f t="shared" si="5"/>
        <v>239.68799999999999</v>
      </c>
      <c r="H14" s="30">
        <f t="shared" si="6"/>
        <v>245.928</v>
      </c>
      <c r="I14" s="30">
        <f t="shared" si="7"/>
        <v>253.29599999999999</v>
      </c>
      <c r="J14" s="30">
        <f t="shared" si="8"/>
        <v>255.84</v>
      </c>
      <c r="K14" s="30">
        <f t="shared" si="9"/>
        <v>258.40800000000002</v>
      </c>
      <c r="L14" s="30">
        <f t="shared" si="9"/>
        <v>261</v>
      </c>
      <c r="M14" s="30">
        <f t="shared" si="9"/>
        <v>274.05599999999998</v>
      </c>
      <c r="N14" s="30">
        <f t="shared" si="9"/>
        <v>287.76</v>
      </c>
      <c r="O14" s="30">
        <f t="shared" si="9"/>
        <v>288.48</v>
      </c>
      <c r="P14" s="30">
        <f t="shared" si="9"/>
        <v>291.36</v>
      </c>
      <c r="Q14" s="30">
        <f t="shared" si="9"/>
        <v>300.096</v>
      </c>
      <c r="R14" s="30">
        <f t="shared" si="9"/>
        <v>304.29599999999999</v>
      </c>
      <c r="S14" s="30">
        <f t="shared" si="9"/>
        <v>325.608</v>
      </c>
      <c r="T14" s="30">
        <f t="shared" si="9"/>
        <v>325.608</v>
      </c>
      <c r="U14" s="30">
        <f t="shared" si="9"/>
        <v>325.608</v>
      </c>
      <c r="V14" s="30">
        <f t="shared" si="9"/>
        <v>331.15199999999999</v>
      </c>
      <c r="W14" s="30">
        <f t="shared" si="9"/>
        <v>359.64</v>
      </c>
      <c r="X14" s="30">
        <f t="shared" si="9"/>
        <v>377.64</v>
      </c>
      <c r="Y14" s="32">
        <v>8</v>
      </c>
    </row>
    <row r="15" spans="1:27" x14ac:dyDescent="0.3">
      <c r="A15" s="32">
        <v>9</v>
      </c>
      <c r="B15" s="30">
        <f t="shared" si="0"/>
        <v>231.74100000000001</v>
      </c>
      <c r="C15" s="30">
        <f t="shared" si="1"/>
        <v>238.68</v>
      </c>
      <c r="D15" s="30">
        <f t="shared" si="2"/>
        <v>245.83500000000001</v>
      </c>
      <c r="E15" s="30">
        <f t="shared" si="3"/>
        <v>253.20600000000002</v>
      </c>
      <c r="F15" s="30">
        <f t="shared" si="4"/>
        <v>260.79300000000001</v>
      </c>
      <c r="G15" s="30">
        <f t="shared" si="5"/>
        <v>269.649</v>
      </c>
      <c r="H15" s="30">
        <f t="shared" si="6"/>
        <v>276.66899999999998</v>
      </c>
      <c r="I15" s="30">
        <f t="shared" si="7"/>
        <v>284.95800000000003</v>
      </c>
      <c r="J15" s="30">
        <f t="shared" si="8"/>
        <v>287.82</v>
      </c>
      <c r="K15" s="30">
        <f t="shared" si="9"/>
        <v>290.709</v>
      </c>
      <c r="L15" s="30">
        <f t="shared" si="9"/>
        <v>293.625</v>
      </c>
      <c r="M15" s="30">
        <f t="shared" si="9"/>
        <v>308.31299999999999</v>
      </c>
      <c r="N15" s="30">
        <f t="shared" si="9"/>
        <v>323.73</v>
      </c>
      <c r="O15" s="30">
        <f t="shared" si="9"/>
        <v>324.54000000000002</v>
      </c>
      <c r="P15" s="30">
        <f t="shared" si="9"/>
        <v>327.78000000000003</v>
      </c>
      <c r="Q15" s="30">
        <f t="shared" si="9"/>
        <v>337.60799999999995</v>
      </c>
      <c r="R15" s="30">
        <f t="shared" si="9"/>
        <v>342.33299999999997</v>
      </c>
      <c r="S15" s="30">
        <f t="shared" si="9"/>
        <v>366.30900000000003</v>
      </c>
      <c r="T15" s="30">
        <f t="shared" si="9"/>
        <v>366.30900000000003</v>
      </c>
      <c r="U15" s="30">
        <f t="shared" si="9"/>
        <v>366.30900000000003</v>
      </c>
      <c r="V15" s="30">
        <f t="shared" si="9"/>
        <v>372.54599999999999</v>
      </c>
      <c r="W15" s="30">
        <f t="shared" si="9"/>
        <v>404.59500000000003</v>
      </c>
      <c r="X15" s="30">
        <f t="shared" si="9"/>
        <v>424.84500000000003</v>
      </c>
      <c r="Y15" s="32">
        <v>9</v>
      </c>
    </row>
    <row r="16" spans="1:27" x14ac:dyDescent="0.3">
      <c r="A16" s="32">
        <v>10</v>
      </c>
      <c r="B16" s="30">
        <f t="shared" si="0"/>
        <v>257.49</v>
      </c>
      <c r="C16" s="30">
        <f t="shared" si="1"/>
        <v>265.2</v>
      </c>
      <c r="D16" s="30">
        <f t="shared" si="2"/>
        <v>273.14999999999998</v>
      </c>
      <c r="E16" s="30">
        <f t="shared" si="3"/>
        <v>281.34000000000003</v>
      </c>
      <c r="F16" s="30">
        <f t="shared" si="4"/>
        <v>289.77</v>
      </c>
      <c r="G16" s="30">
        <f t="shared" si="5"/>
        <v>299.61</v>
      </c>
      <c r="H16" s="30">
        <f t="shared" si="6"/>
        <v>307.41000000000003</v>
      </c>
      <c r="I16" s="30">
        <f t="shared" si="7"/>
        <v>316.62</v>
      </c>
      <c r="J16" s="30">
        <f t="shared" si="8"/>
        <v>319.8</v>
      </c>
      <c r="K16" s="30">
        <f t="shared" si="9"/>
        <v>323.01</v>
      </c>
      <c r="L16" s="30">
        <f t="shared" si="9"/>
        <v>326.25</v>
      </c>
      <c r="M16" s="30">
        <f t="shared" si="9"/>
        <v>342.57</v>
      </c>
      <c r="N16" s="30">
        <f t="shared" si="9"/>
        <v>359.7</v>
      </c>
      <c r="O16" s="30">
        <f t="shared" si="9"/>
        <v>360.6</v>
      </c>
      <c r="P16" s="30">
        <f t="shared" si="9"/>
        <v>364.2</v>
      </c>
      <c r="Q16" s="30">
        <f t="shared" si="9"/>
        <v>375.12</v>
      </c>
      <c r="R16" s="30">
        <f t="shared" si="9"/>
        <v>380.37</v>
      </c>
      <c r="S16" s="30">
        <f t="shared" si="9"/>
        <v>407.01</v>
      </c>
      <c r="T16" s="30">
        <f t="shared" si="9"/>
        <v>407.01</v>
      </c>
      <c r="U16" s="30">
        <f t="shared" si="9"/>
        <v>407.01</v>
      </c>
      <c r="V16" s="30">
        <f t="shared" si="9"/>
        <v>413.94</v>
      </c>
      <c r="W16" s="30">
        <f t="shared" si="9"/>
        <v>449.55</v>
      </c>
      <c r="X16" s="30">
        <f t="shared" si="9"/>
        <v>472.05</v>
      </c>
      <c r="Y16" s="32">
        <v>10</v>
      </c>
    </row>
    <row r="17" spans="1:25" x14ac:dyDescent="0.3">
      <c r="A17" s="32">
        <v>11</v>
      </c>
      <c r="B17" s="30">
        <f t="shared" si="0"/>
        <v>283.23900000000003</v>
      </c>
      <c r="C17" s="30">
        <f t="shared" si="1"/>
        <v>291.72000000000003</v>
      </c>
      <c r="D17" s="30">
        <f t="shared" si="2"/>
        <v>300.46500000000003</v>
      </c>
      <c r="E17" s="30">
        <f t="shared" si="3"/>
        <v>309.47400000000005</v>
      </c>
      <c r="F17" s="30">
        <f t="shared" si="4"/>
        <v>318.74699999999996</v>
      </c>
      <c r="G17" s="30">
        <f t="shared" si="5"/>
        <v>329.57099999999997</v>
      </c>
      <c r="H17" s="30">
        <f t="shared" si="6"/>
        <v>338.15100000000001</v>
      </c>
      <c r="I17" s="30">
        <f t="shared" si="7"/>
        <v>348.28199999999998</v>
      </c>
      <c r="J17" s="30">
        <f t="shared" si="8"/>
        <v>351.78000000000003</v>
      </c>
      <c r="K17" s="30">
        <f t="shared" si="9"/>
        <v>355.31099999999998</v>
      </c>
      <c r="L17" s="30">
        <f t="shared" si="9"/>
        <v>358.875</v>
      </c>
      <c r="M17" s="30">
        <f t="shared" si="9"/>
        <v>376.827</v>
      </c>
      <c r="N17" s="30">
        <f t="shared" si="9"/>
        <v>395.67</v>
      </c>
      <c r="O17" s="30">
        <f t="shared" si="9"/>
        <v>396.66</v>
      </c>
      <c r="P17" s="30">
        <f t="shared" si="9"/>
        <v>400.62</v>
      </c>
      <c r="Q17" s="30">
        <f t="shared" si="9"/>
        <v>412.63200000000001</v>
      </c>
      <c r="R17" s="30">
        <f t="shared" si="9"/>
        <v>418.40699999999998</v>
      </c>
      <c r="S17" s="30">
        <f t="shared" si="9"/>
        <v>447.71100000000001</v>
      </c>
      <c r="T17" s="30">
        <f t="shared" si="9"/>
        <v>447.71100000000001</v>
      </c>
      <c r="U17" s="30">
        <f t="shared" si="9"/>
        <v>447.71100000000001</v>
      </c>
      <c r="V17" s="30">
        <f t="shared" si="9"/>
        <v>455.33399999999995</v>
      </c>
      <c r="W17" s="30">
        <f t="shared" si="9"/>
        <v>494.505</v>
      </c>
      <c r="X17" s="30">
        <f t="shared" si="9"/>
        <v>519.255</v>
      </c>
      <c r="Y17" s="32">
        <v>11</v>
      </c>
    </row>
    <row r="18" spans="1:25" x14ac:dyDescent="0.3">
      <c r="A18" s="32">
        <v>12</v>
      </c>
      <c r="B18" s="30">
        <f t="shared" si="0"/>
        <v>308.98800000000006</v>
      </c>
      <c r="C18" s="30">
        <f t="shared" si="1"/>
        <v>318.24</v>
      </c>
      <c r="D18" s="30">
        <f t="shared" si="2"/>
        <v>327.78000000000003</v>
      </c>
      <c r="E18" s="30">
        <f t="shared" si="3"/>
        <v>337.60800000000006</v>
      </c>
      <c r="F18" s="30">
        <f t="shared" si="4"/>
        <v>347.72399999999993</v>
      </c>
      <c r="G18" s="30">
        <f t="shared" si="5"/>
        <v>359.53199999999998</v>
      </c>
      <c r="H18" s="30">
        <f t="shared" si="6"/>
        <v>368.892</v>
      </c>
      <c r="I18" s="30">
        <f t="shared" si="7"/>
        <v>379.94399999999996</v>
      </c>
      <c r="J18" s="30">
        <f t="shared" si="8"/>
        <v>383.76</v>
      </c>
      <c r="K18" s="30">
        <f t="shared" si="9"/>
        <v>387.61199999999997</v>
      </c>
      <c r="L18" s="30">
        <f t="shared" si="9"/>
        <v>391.5</v>
      </c>
      <c r="M18" s="30">
        <f t="shared" si="9"/>
        <v>411.08399999999995</v>
      </c>
      <c r="N18" s="30">
        <f t="shared" si="9"/>
        <v>431.64</v>
      </c>
      <c r="O18" s="30">
        <f t="shared" si="9"/>
        <v>432.72</v>
      </c>
      <c r="P18" s="30">
        <f t="shared" si="9"/>
        <v>437.04</v>
      </c>
      <c r="Q18" s="30">
        <f t="shared" si="9"/>
        <v>450.14399999999995</v>
      </c>
      <c r="R18" s="30">
        <f t="shared" si="9"/>
        <v>456.44399999999996</v>
      </c>
      <c r="S18" s="30">
        <f t="shared" si="9"/>
        <v>488.41199999999998</v>
      </c>
      <c r="T18" s="30">
        <f t="shared" si="9"/>
        <v>488.41199999999998</v>
      </c>
      <c r="U18" s="30">
        <f t="shared" si="9"/>
        <v>488.41199999999998</v>
      </c>
      <c r="V18" s="30">
        <f t="shared" si="9"/>
        <v>496.72799999999995</v>
      </c>
      <c r="W18" s="30">
        <f t="shared" si="9"/>
        <v>539.46</v>
      </c>
      <c r="X18" s="30">
        <f t="shared" si="9"/>
        <v>566.46</v>
      </c>
      <c r="Y18" s="32">
        <v>12</v>
      </c>
    </row>
    <row r="19" spans="1:25" x14ac:dyDescent="0.3">
      <c r="A19" s="32">
        <v>13</v>
      </c>
      <c r="B19" s="30">
        <f t="shared" si="0"/>
        <v>334.73700000000002</v>
      </c>
      <c r="C19" s="30">
        <f t="shared" si="1"/>
        <v>344.76</v>
      </c>
      <c r="D19" s="30">
        <f t="shared" si="2"/>
        <v>355.09500000000003</v>
      </c>
      <c r="E19" s="30">
        <f t="shared" si="3"/>
        <v>365.74200000000008</v>
      </c>
      <c r="F19" s="30">
        <f t="shared" si="4"/>
        <v>376.70099999999996</v>
      </c>
      <c r="G19" s="30">
        <f t="shared" si="5"/>
        <v>389.49299999999994</v>
      </c>
      <c r="H19" s="30">
        <f t="shared" si="6"/>
        <v>399.63299999999998</v>
      </c>
      <c r="I19" s="30">
        <f t="shared" si="7"/>
        <v>411.60599999999999</v>
      </c>
      <c r="J19" s="30">
        <f t="shared" si="8"/>
        <v>415.74</v>
      </c>
      <c r="K19" s="30">
        <f t="shared" si="9"/>
        <v>419.91299999999995</v>
      </c>
      <c r="L19" s="30">
        <f t="shared" si="9"/>
        <v>424.125</v>
      </c>
      <c r="M19" s="30">
        <f t="shared" si="9"/>
        <v>445.34100000000001</v>
      </c>
      <c r="N19" s="30">
        <f t="shared" si="9"/>
        <v>467.61</v>
      </c>
      <c r="O19" s="30">
        <f t="shared" si="9"/>
        <v>468.78000000000003</v>
      </c>
      <c r="P19" s="30">
        <f t="shared" si="9"/>
        <v>473.46000000000004</v>
      </c>
      <c r="Q19" s="30">
        <f t="shared" si="9"/>
        <v>487.65600000000001</v>
      </c>
      <c r="R19" s="30">
        <f t="shared" si="9"/>
        <v>494.48099999999999</v>
      </c>
      <c r="S19" s="30">
        <f t="shared" si="9"/>
        <v>529.11299999999994</v>
      </c>
      <c r="T19" s="30">
        <f t="shared" si="9"/>
        <v>529.11299999999994</v>
      </c>
      <c r="U19" s="30">
        <f t="shared" si="9"/>
        <v>529.11299999999994</v>
      </c>
      <c r="V19" s="30">
        <f t="shared" si="9"/>
        <v>538.12199999999996</v>
      </c>
      <c r="W19" s="30">
        <f t="shared" si="9"/>
        <v>584.41499999999996</v>
      </c>
      <c r="X19" s="30">
        <f t="shared" si="9"/>
        <v>613.66499999999996</v>
      </c>
      <c r="Y19" s="32">
        <v>13</v>
      </c>
    </row>
    <row r="20" spans="1:25" x14ac:dyDescent="0.3">
      <c r="A20" s="32">
        <v>14</v>
      </c>
      <c r="B20" s="30">
        <f t="shared" si="0"/>
        <v>360.48599999999999</v>
      </c>
      <c r="C20" s="30">
        <f t="shared" si="1"/>
        <v>371.28000000000003</v>
      </c>
      <c r="D20" s="30">
        <f t="shared" si="2"/>
        <v>382.41</v>
      </c>
      <c r="E20" s="30">
        <f t="shared" si="3"/>
        <v>393.87599999999998</v>
      </c>
      <c r="F20" s="30">
        <f t="shared" si="4"/>
        <v>405.67799999999994</v>
      </c>
      <c r="G20" s="30">
        <f t="shared" si="5"/>
        <v>419.45400000000001</v>
      </c>
      <c r="H20" s="30">
        <f t="shared" si="6"/>
        <v>430.37400000000002</v>
      </c>
      <c r="I20" s="30">
        <f t="shared" si="7"/>
        <v>443.26799999999997</v>
      </c>
      <c r="J20" s="30">
        <f t="shared" si="8"/>
        <v>447.72</v>
      </c>
      <c r="K20" s="30">
        <f t="shared" si="9"/>
        <v>452.214</v>
      </c>
      <c r="L20" s="30">
        <f t="shared" si="9"/>
        <v>456.75</v>
      </c>
      <c r="M20" s="30">
        <f t="shared" si="9"/>
        <v>479.59799999999996</v>
      </c>
      <c r="N20" s="30">
        <f t="shared" si="9"/>
        <v>503.58</v>
      </c>
      <c r="O20" s="30">
        <f t="shared" si="9"/>
        <v>504.84000000000003</v>
      </c>
      <c r="P20" s="30">
        <f t="shared" si="9"/>
        <v>509.88</v>
      </c>
      <c r="Q20" s="30">
        <f t="shared" si="9"/>
        <v>525.16800000000001</v>
      </c>
      <c r="R20" s="30">
        <f t="shared" si="9"/>
        <v>532.51799999999992</v>
      </c>
      <c r="S20" s="30">
        <f t="shared" si="9"/>
        <v>569.81400000000008</v>
      </c>
      <c r="T20" s="30">
        <f t="shared" si="9"/>
        <v>569.81400000000008</v>
      </c>
      <c r="U20" s="30">
        <f t="shared" si="9"/>
        <v>569.81400000000008</v>
      </c>
      <c r="V20" s="30">
        <f t="shared" si="9"/>
        <v>579.51599999999996</v>
      </c>
      <c r="W20" s="30">
        <f t="shared" si="9"/>
        <v>629.37</v>
      </c>
      <c r="X20" s="30">
        <f t="shared" si="9"/>
        <v>660.87</v>
      </c>
      <c r="Y20" s="32">
        <v>14</v>
      </c>
    </row>
    <row r="21" spans="1:25" x14ac:dyDescent="0.3">
      <c r="A21" s="32">
        <v>15</v>
      </c>
      <c r="B21" s="30">
        <f t="shared" si="0"/>
        <v>386.23500000000001</v>
      </c>
      <c r="C21" s="30">
        <f t="shared" si="1"/>
        <v>397.8</v>
      </c>
      <c r="D21" s="30">
        <f t="shared" si="2"/>
        <v>409.72500000000002</v>
      </c>
      <c r="E21" s="30">
        <f t="shared" si="3"/>
        <v>422.01</v>
      </c>
      <c r="F21" s="30">
        <f t="shared" si="4"/>
        <v>434.65500000000003</v>
      </c>
      <c r="G21" s="30">
        <f t="shared" si="5"/>
        <v>449.41500000000002</v>
      </c>
      <c r="H21" s="30">
        <f t="shared" si="6"/>
        <v>461.11500000000001</v>
      </c>
      <c r="I21" s="30">
        <f t="shared" si="7"/>
        <v>474.93</v>
      </c>
      <c r="J21" s="30">
        <f t="shared" si="8"/>
        <v>479.7</v>
      </c>
      <c r="K21" s="30">
        <f t="shared" si="9"/>
        <v>484.51499999999999</v>
      </c>
      <c r="L21" s="30">
        <f t="shared" si="9"/>
        <v>489.375</v>
      </c>
      <c r="M21" s="30">
        <f t="shared" si="9"/>
        <v>513.85500000000002</v>
      </c>
      <c r="N21" s="30">
        <f t="shared" si="9"/>
        <v>539.54999999999995</v>
      </c>
      <c r="O21" s="30">
        <f t="shared" si="9"/>
        <v>540.9</v>
      </c>
      <c r="P21" s="30">
        <f t="shared" si="9"/>
        <v>546.29999999999995</v>
      </c>
      <c r="Q21" s="30">
        <f t="shared" si="9"/>
        <v>562.68000000000006</v>
      </c>
      <c r="R21" s="30">
        <f t="shared" si="9"/>
        <v>570.55500000000006</v>
      </c>
      <c r="S21" s="30">
        <f t="shared" si="9"/>
        <v>610.51499999999999</v>
      </c>
      <c r="T21" s="30">
        <f t="shared" si="9"/>
        <v>610.51499999999999</v>
      </c>
      <c r="U21" s="30">
        <f t="shared" si="9"/>
        <v>610.51499999999999</v>
      </c>
      <c r="V21" s="30">
        <f t="shared" si="9"/>
        <v>620.91</v>
      </c>
      <c r="W21" s="30">
        <f t="shared" si="9"/>
        <v>674.32500000000005</v>
      </c>
      <c r="X21" s="30">
        <f t="shared" si="9"/>
        <v>708.07500000000005</v>
      </c>
      <c r="Y21" s="32">
        <v>15</v>
      </c>
    </row>
    <row r="22" spans="1:25" x14ac:dyDescent="0.3">
      <c r="A22" s="32">
        <v>16</v>
      </c>
      <c r="B22" s="30">
        <f t="shared" si="0"/>
        <v>411.98400000000004</v>
      </c>
      <c r="C22" s="30">
        <f t="shared" si="1"/>
        <v>424.32</v>
      </c>
      <c r="D22" s="30">
        <f t="shared" si="2"/>
        <v>437.04</v>
      </c>
      <c r="E22" s="30">
        <f t="shared" si="3"/>
        <v>450.14400000000001</v>
      </c>
      <c r="F22" s="30">
        <f t="shared" si="4"/>
        <v>463.63200000000001</v>
      </c>
      <c r="G22" s="30">
        <f t="shared" si="5"/>
        <v>479.37599999999998</v>
      </c>
      <c r="H22" s="30">
        <f t="shared" si="6"/>
        <v>491.85599999999999</v>
      </c>
      <c r="I22" s="30">
        <f t="shared" si="7"/>
        <v>506.59199999999998</v>
      </c>
      <c r="J22" s="30">
        <f t="shared" si="8"/>
        <v>511.68</v>
      </c>
      <c r="K22" s="30">
        <f t="shared" si="9"/>
        <v>516.81600000000003</v>
      </c>
      <c r="L22" s="30">
        <f t="shared" si="9"/>
        <v>522</v>
      </c>
      <c r="M22" s="30">
        <f t="shared" si="9"/>
        <v>548.11199999999997</v>
      </c>
      <c r="N22" s="30">
        <f t="shared" si="9"/>
        <v>575.52</v>
      </c>
      <c r="O22" s="30">
        <f t="shared" si="9"/>
        <v>576.96</v>
      </c>
      <c r="P22" s="30">
        <f t="shared" si="9"/>
        <v>582.72</v>
      </c>
      <c r="Q22" s="30">
        <f t="shared" si="9"/>
        <v>600.19200000000001</v>
      </c>
      <c r="R22" s="30">
        <f t="shared" si="9"/>
        <v>608.59199999999998</v>
      </c>
      <c r="S22" s="30">
        <f t="shared" si="9"/>
        <v>651.21600000000001</v>
      </c>
      <c r="T22" s="30">
        <f t="shared" si="9"/>
        <v>651.21600000000001</v>
      </c>
      <c r="U22" s="30">
        <f t="shared" si="9"/>
        <v>651.21600000000001</v>
      </c>
      <c r="V22" s="30">
        <f t="shared" si="9"/>
        <v>662.30399999999997</v>
      </c>
      <c r="W22" s="30">
        <f t="shared" si="9"/>
        <v>719.28</v>
      </c>
      <c r="X22" s="30">
        <f t="shared" si="9"/>
        <v>755.28</v>
      </c>
      <c r="Y22" s="32">
        <v>16</v>
      </c>
    </row>
    <row r="23" spans="1:25" x14ac:dyDescent="0.3">
      <c r="A23" s="32">
        <v>17</v>
      </c>
      <c r="B23" s="30">
        <f t="shared" si="0"/>
        <v>437.73300000000006</v>
      </c>
      <c r="C23" s="30">
        <f t="shared" si="1"/>
        <v>450.84000000000003</v>
      </c>
      <c r="D23" s="30">
        <f t="shared" si="2"/>
        <v>464.35500000000002</v>
      </c>
      <c r="E23" s="30">
        <f t="shared" si="3"/>
        <v>478.27800000000002</v>
      </c>
      <c r="F23" s="30">
        <f t="shared" si="4"/>
        <v>492.60899999999998</v>
      </c>
      <c r="G23" s="30">
        <f t="shared" si="5"/>
        <v>509.33699999999999</v>
      </c>
      <c r="H23" s="30">
        <f t="shared" si="6"/>
        <v>522.59699999999998</v>
      </c>
      <c r="I23" s="30">
        <f t="shared" si="7"/>
        <v>538.25399999999991</v>
      </c>
      <c r="J23" s="30">
        <f t="shared" si="8"/>
        <v>543.66</v>
      </c>
      <c r="K23" s="30">
        <f t="shared" ref="K23:X34" si="10">K$4*$A23*0.01</f>
        <v>549.11699999999996</v>
      </c>
      <c r="L23" s="30">
        <f t="shared" si="10"/>
        <v>554.625</v>
      </c>
      <c r="M23" s="30">
        <f t="shared" si="10"/>
        <v>582.36899999999991</v>
      </c>
      <c r="N23" s="30">
        <f t="shared" si="10"/>
        <v>611.49</v>
      </c>
      <c r="O23" s="30">
        <f t="shared" si="10"/>
        <v>613.02</v>
      </c>
      <c r="P23" s="30">
        <f t="shared" si="10"/>
        <v>619.14</v>
      </c>
      <c r="Q23" s="30">
        <f t="shared" si="10"/>
        <v>637.70399999999995</v>
      </c>
      <c r="R23" s="30">
        <f t="shared" si="10"/>
        <v>646.62899999999991</v>
      </c>
      <c r="S23" s="30">
        <f t="shared" si="10"/>
        <v>691.91700000000003</v>
      </c>
      <c r="T23" s="30">
        <f t="shared" si="10"/>
        <v>691.91700000000003</v>
      </c>
      <c r="U23" s="30">
        <f t="shared" si="10"/>
        <v>691.91700000000003</v>
      </c>
      <c r="V23" s="30">
        <f t="shared" si="10"/>
        <v>703.69799999999987</v>
      </c>
      <c r="W23" s="30">
        <f t="shared" si="10"/>
        <v>764.23500000000001</v>
      </c>
      <c r="X23" s="30">
        <f t="shared" si="10"/>
        <v>802.48500000000001</v>
      </c>
      <c r="Y23" s="32">
        <v>17</v>
      </c>
    </row>
    <row r="24" spans="1:25" x14ac:dyDescent="0.3">
      <c r="A24" s="32">
        <v>18</v>
      </c>
      <c r="B24" s="30">
        <f t="shared" si="0"/>
        <v>463.48200000000003</v>
      </c>
      <c r="C24" s="30">
        <f t="shared" si="1"/>
        <v>477.36</v>
      </c>
      <c r="D24" s="30">
        <f t="shared" si="2"/>
        <v>491.67</v>
      </c>
      <c r="E24" s="30">
        <f t="shared" si="3"/>
        <v>506.41200000000003</v>
      </c>
      <c r="F24" s="30">
        <f t="shared" si="4"/>
        <v>521.58600000000001</v>
      </c>
      <c r="G24" s="30">
        <f t="shared" si="5"/>
        <v>539.298</v>
      </c>
      <c r="H24" s="30">
        <f t="shared" si="6"/>
        <v>553.33799999999997</v>
      </c>
      <c r="I24" s="30">
        <f t="shared" si="7"/>
        <v>569.91600000000005</v>
      </c>
      <c r="J24" s="30">
        <f t="shared" si="8"/>
        <v>575.64</v>
      </c>
      <c r="K24" s="30">
        <f t="shared" si="10"/>
        <v>581.41800000000001</v>
      </c>
      <c r="L24" s="30">
        <f t="shared" si="10"/>
        <v>587.25</v>
      </c>
      <c r="M24" s="30">
        <f t="shared" si="10"/>
        <v>616.62599999999998</v>
      </c>
      <c r="N24" s="30">
        <f t="shared" si="10"/>
        <v>647.46</v>
      </c>
      <c r="O24" s="30">
        <f t="shared" si="10"/>
        <v>649.08000000000004</v>
      </c>
      <c r="P24" s="30">
        <f t="shared" si="10"/>
        <v>655.56000000000006</v>
      </c>
      <c r="Q24" s="30">
        <f t="shared" si="10"/>
        <v>675.21599999999989</v>
      </c>
      <c r="R24" s="30">
        <f t="shared" si="10"/>
        <v>684.66599999999994</v>
      </c>
      <c r="S24" s="30">
        <f t="shared" si="10"/>
        <v>732.61800000000005</v>
      </c>
      <c r="T24" s="30">
        <f t="shared" si="10"/>
        <v>732.61800000000005</v>
      </c>
      <c r="U24" s="30">
        <f t="shared" si="10"/>
        <v>732.61800000000005</v>
      </c>
      <c r="V24" s="30">
        <f t="shared" si="10"/>
        <v>745.09199999999998</v>
      </c>
      <c r="W24" s="30">
        <f t="shared" si="10"/>
        <v>809.19</v>
      </c>
      <c r="X24" s="30">
        <f t="shared" si="10"/>
        <v>849.69</v>
      </c>
      <c r="Y24" s="32">
        <v>18</v>
      </c>
    </row>
    <row r="25" spans="1:25" x14ac:dyDescent="0.3">
      <c r="A25" s="32">
        <v>19</v>
      </c>
      <c r="B25" s="30">
        <f t="shared" si="0"/>
        <v>489.23099999999999</v>
      </c>
      <c r="C25" s="30">
        <f t="shared" si="1"/>
        <v>503.88</v>
      </c>
      <c r="D25" s="30">
        <f t="shared" si="2"/>
        <v>518.98500000000001</v>
      </c>
      <c r="E25" s="30">
        <f t="shared" si="3"/>
        <v>534.54600000000005</v>
      </c>
      <c r="F25" s="30">
        <f t="shared" si="4"/>
        <v>550.56299999999999</v>
      </c>
      <c r="G25" s="30">
        <f t="shared" si="5"/>
        <v>569.25900000000001</v>
      </c>
      <c r="H25" s="30">
        <f t="shared" si="6"/>
        <v>584.07900000000006</v>
      </c>
      <c r="I25" s="30">
        <f t="shared" si="7"/>
        <v>601.57799999999997</v>
      </c>
      <c r="J25" s="30">
        <f t="shared" si="8"/>
        <v>607.62</v>
      </c>
      <c r="K25" s="30">
        <f t="shared" si="10"/>
        <v>613.71900000000005</v>
      </c>
      <c r="L25" s="30">
        <f t="shared" si="10"/>
        <v>619.875</v>
      </c>
      <c r="M25" s="30">
        <f t="shared" si="10"/>
        <v>650.88299999999992</v>
      </c>
      <c r="N25" s="30">
        <f t="shared" si="10"/>
        <v>683.43000000000006</v>
      </c>
      <c r="O25" s="30">
        <f t="shared" si="10"/>
        <v>685.14</v>
      </c>
      <c r="P25" s="30">
        <f t="shared" si="10"/>
        <v>691.98</v>
      </c>
      <c r="Q25" s="30">
        <f t="shared" si="10"/>
        <v>712.72800000000007</v>
      </c>
      <c r="R25" s="30">
        <f t="shared" si="10"/>
        <v>722.70300000000009</v>
      </c>
      <c r="S25" s="30">
        <f t="shared" si="10"/>
        <v>773.31899999999996</v>
      </c>
      <c r="T25" s="30">
        <f t="shared" si="10"/>
        <v>773.31899999999996</v>
      </c>
      <c r="U25" s="30">
        <f t="shared" si="10"/>
        <v>773.31899999999996</v>
      </c>
      <c r="V25" s="30">
        <f t="shared" si="10"/>
        <v>786.48599999999988</v>
      </c>
      <c r="W25" s="30">
        <f t="shared" si="10"/>
        <v>854.14499999999998</v>
      </c>
      <c r="X25" s="30">
        <f t="shared" si="10"/>
        <v>896.89499999999998</v>
      </c>
      <c r="Y25" s="32">
        <v>19</v>
      </c>
    </row>
    <row r="26" spans="1:25" x14ac:dyDescent="0.3">
      <c r="A26" s="32">
        <v>20</v>
      </c>
      <c r="B26" s="30">
        <f t="shared" si="0"/>
        <v>514.98</v>
      </c>
      <c r="C26" s="30">
        <f t="shared" si="1"/>
        <v>530.4</v>
      </c>
      <c r="D26" s="30">
        <f t="shared" si="2"/>
        <v>546.29999999999995</v>
      </c>
      <c r="E26" s="30">
        <f t="shared" si="3"/>
        <v>562.68000000000006</v>
      </c>
      <c r="F26" s="30">
        <f t="shared" si="4"/>
        <v>579.54</v>
      </c>
      <c r="G26" s="30">
        <f t="shared" si="5"/>
        <v>599.22</v>
      </c>
      <c r="H26" s="30">
        <f t="shared" si="6"/>
        <v>614.82000000000005</v>
      </c>
      <c r="I26" s="30">
        <f t="shared" si="7"/>
        <v>633.24</v>
      </c>
      <c r="J26" s="30">
        <f t="shared" si="8"/>
        <v>639.6</v>
      </c>
      <c r="K26" s="30">
        <f t="shared" si="10"/>
        <v>646.02</v>
      </c>
      <c r="L26" s="30">
        <f t="shared" si="10"/>
        <v>652.5</v>
      </c>
      <c r="M26" s="30">
        <f t="shared" si="10"/>
        <v>685.14</v>
      </c>
      <c r="N26" s="30">
        <f t="shared" si="10"/>
        <v>719.4</v>
      </c>
      <c r="O26" s="30">
        <f t="shared" si="10"/>
        <v>721.2</v>
      </c>
      <c r="P26" s="30">
        <f t="shared" si="10"/>
        <v>728.4</v>
      </c>
      <c r="Q26" s="30">
        <f t="shared" si="10"/>
        <v>750.24</v>
      </c>
      <c r="R26" s="30">
        <f t="shared" si="10"/>
        <v>760.74</v>
      </c>
      <c r="S26" s="30">
        <f t="shared" si="10"/>
        <v>814.02</v>
      </c>
      <c r="T26" s="30">
        <f t="shared" si="10"/>
        <v>814.02</v>
      </c>
      <c r="U26" s="30">
        <f t="shared" si="10"/>
        <v>814.02</v>
      </c>
      <c r="V26" s="30">
        <f t="shared" si="10"/>
        <v>827.88</v>
      </c>
      <c r="W26" s="30">
        <f t="shared" si="10"/>
        <v>899.1</v>
      </c>
      <c r="X26" s="30">
        <f t="shared" si="10"/>
        <v>944.1</v>
      </c>
      <c r="Y26" s="32">
        <v>20</v>
      </c>
    </row>
    <row r="27" spans="1:25" x14ac:dyDescent="0.3">
      <c r="A27" s="32">
        <v>21</v>
      </c>
      <c r="B27" s="30">
        <f t="shared" si="0"/>
        <v>540.72900000000004</v>
      </c>
      <c r="C27" s="30">
        <f t="shared" si="1"/>
        <v>556.91999999999996</v>
      </c>
      <c r="D27" s="30">
        <f t="shared" si="2"/>
        <v>573.61500000000001</v>
      </c>
      <c r="E27" s="30">
        <f t="shared" si="3"/>
        <v>590.81400000000008</v>
      </c>
      <c r="F27" s="30">
        <f t="shared" si="4"/>
        <v>608.51699999999994</v>
      </c>
      <c r="G27" s="30">
        <f t="shared" si="5"/>
        <v>629.18100000000004</v>
      </c>
      <c r="H27" s="30">
        <f t="shared" si="6"/>
        <v>645.56100000000004</v>
      </c>
      <c r="I27" s="30">
        <f t="shared" si="7"/>
        <v>664.90199999999993</v>
      </c>
      <c r="J27" s="30">
        <f t="shared" si="8"/>
        <v>671.58</v>
      </c>
      <c r="K27" s="30">
        <f t="shared" si="10"/>
        <v>678.32099999999991</v>
      </c>
      <c r="L27" s="30">
        <f t="shared" si="10"/>
        <v>685.125</v>
      </c>
      <c r="M27" s="30">
        <f t="shared" si="10"/>
        <v>719.39699999999993</v>
      </c>
      <c r="N27" s="30">
        <f t="shared" si="10"/>
        <v>755.37</v>
      </c>
      <c r="O27" s="30">
        <f t="shared" si="10"/>
        <v>757.26</v>
      </c>
      <c r="P27" s="30">
        <f t="shared" si="10"/>
        <v>764.82</v>
      </c>
      <c r="Q27" s="30">
        <f t="shared" si="10"/>
        <v>787.75199999999995</v>
      </c>
      <c r="R27" s="30">
        <f t="shared" si="10"/>
        <v>798.77700000000004</v>
      </c>
      <c r="S27" s="30">
        <f t="shared" si="10"/>
        <v>854.72099999999989</v>
      </c>
      <c r="T27" s="30">
        <f t="shared" si="10"/>
        <v>854.72099999999989</v>
      </c>
      <c r="U27" s="30">
        <f t="shared" si="10"/>
        <v>854.72099999999989</v>
      </c>
      <c r="V27" s="30">
        <f t="shared" si="10"/>
        <v>869.274</v>
      </c>
      <c r="W27" s="30">
        <f t="shared" si="10"/>
        <v>944.05500000000006</v>
      </c>
      <c r="X27" s="30">
        <f t="shared" si="10"/>
        <v>991.30500000000006</v>
      </c>
      <c r="Y27" s="32">
        <v>21</v>
      </c>
    </row>
    <row r="28" spans="1:25" x14ac:dyDescent="0.3">
      <c r="A28" s="32">
        <v>22</v>
      </c>
      <c r="B28" s="30">
        <f t="shared" si="0"/>
        <v>566.47800000000007</v>
      </c>
      <c r="C28" s="30">
        <f t="shared" si="1"/>
        <v>583.44000000000005</v>
      </c>
      <c r="D28" s="30">
        <f t="shared" si="2"/>
        <v>600.93000000000006</v>
      </c>
      <c r="E28" s="30">
        <f t="shared" si="3"/>
        <v>618.94800000000009</v>
      </c>
      <c r="F28" s="30">
        <f t="shared" si="4"/>
        <v>637.49399999999991</v>
      </c>
      <c r="G28" s="30">
        <f t="shared" si="5"/>
        <v>659.14199999999994</v>
      </c>
      <c r="H28" s="30">
        <f t="shared" si="6"/>
        <v>676.30200000000002</v>
      </c>
      <c r="I28" s="30">
        <f t="shared" si="7"/>
        <v>696.56399999999996</v>
      </c>
      <c r="J28" s="30">
        <f t="shared" si="8"/>
        <v>703.56000000000006</v>
      </c>
      <c r="K28" s="30">
        <f t="shared" si="10"/>
        <v>710.62199999999996</v>
      </c>
      <c r="L28" s="30">
        <f t="shared" si="10"/>
        <v>717.75</v>
      </c>
      <c r="M28" s="30">
        <f t="shared" si="10"/>
        <v>753.654</v>
      </c>
      <c r="N28" s="30">
        <f t="shared" si="10"/>
        <v>791.34</v>
      </c>
      <c r="O28" s="30">
        <f t="shared" si="10"/>
        <v>793.32</v>
      </c>
      <c r="P28" s="30">
        <f t="shared" si="10"/>
        <v>801.24</v>
      </c>
      <c r="Q28" s="30">
        <f t="shared" si="10"/>
        <v>825.26400000000001</v>
      </c>
      <c r="R28" s="30">
        <f t="shared" si="10"/>
        <v>836.81399999999996</v>
      </c>
      <c r="S28" s="30">
        <f t="shared" si="10"/>
        <v>895.42200000000003</v>
      </c>
      <c r="T28" s="30">
        <f t="shared" si="10"/>
        <v>895.42200000000003</v>
      </c>
      <c r="U28" s="30">
        <f t="shared" si="10"/>
        <v>895.42200000000003</v>
      </c>
      <c r="V28" s="30">
        <f t="shared" si="10"/>
        <v>910.66799999999989</v>
      </c>
      <c r="W28" s="30">
        <f t="shared" si="10"/>
        <v>989.01</v>
      </c>
      <c r="X28" s="30">
        <f t="shared" si="10"/>
        <v>1038.51</v>
      </c>
      <c r="Y28" s="32">
        <v>22</v>
      </c>
    </row>
    <row r="29" spans="1:25" x14ac:dyDescent="0.3">
      <c r="A29" s="32">
        <v>23</v>
      </c>
      <c r="B29" s="30">
        <f t="shared" si="0"/>
        <v>592.22700000000009</v>
      </c>
      <c r="C29" s="30">
        <f t="shared" si="1"/>
        <v>609.96</v>
      </c>
      <c r="D29" s="30">
        <f t="shared" si="2"/>
        <v>628.245</v>
      </c>
      <c r="E29" s="30">
        <f t="shared" si="3"/>
        <v>647.08200000000011</v>
      </c>
      <c r="F29" s="30">
        <f t="shared" si="4"/>
        <v>666.47099999999989</v>
      </c>
      <c r="G29" s="30">
        <f t="shared" si="5"/>
        <v>689.10300000000007</v>
      </c>
      <c r="H29" s="30">
        <f t="shared" si="6"/>
        <v>707.04300000000001</v>
      </c>
      <c r="I29" s="30">
        <f t="shared" si="7"/>
        <v>728.22599999999989</v>
      </c>
      <c r="J29" s="30">
        <f t="shared" si="8"/>
        <v>735.54</v>
      </c>
      <c r="K29" s="30">
        <f t="shared" si="10"/>
        <v>742.923</v>
      </c>
      <c r="L29" s="30">
        <f t="shared" si="10"/>
        <v>750.375</v>
      </c>
      <c r="M29" s="30">
        <f t="shared" si="10"/>
        <v>787.91099999999994</v>
      </c>
      <c r="N29" s="30">
        <f t="shared" si="10"/>
        <v>827.31000000000006</v>
      </c>
      <c r="O29" s="30">
        <f t="shared" si="10"/>
        <v>829.38</v>
      </c>
      <c r="P29" s="30">
        <f t="shared" si="10"/>
        <v>837.66</v>
      </c>
      <c r="Q29" s="30">
        <f t="shared" si="10"/>
        <v>862.77599999999995</v>
      </c>
      <c r="R29" s="30">
        <f t="shared" si="10"/>
        <v>874.85099999999989</v>
      </c>
      <c r="S29" s="30">
        <f t="shared" si="10"/>
        <v>936.12300000000005</v>
      </c>
      <c r="T29" s="30">
        <f t="shared" si="10"/>
        <v>936.12300000000005</v>
      </c>
      <c r="U29" s="30">
        <f t="shared" si="10"/>
        <v>936.12300000000005</v>
      </c>
      <c r="V29" s="30">
        <f t="shared" si="10"/>
        <v>952.06200000000001</v>
      </c>
      <c r="W29" s="30">
        <f t="shared" si="10"/>
        <v>1033.9649999999999</v>
      </c>
      <c r="X29" s="30">
        <f t="shared" si="10"/>
        <v>1085.7149999999999</v>
      </c>
      <c r="Y29" s="32">
        <v>23</v>
      </c>
    </row>
    <row r="30" spans="1:25" x14ac:dyDescent="0.3">
      <c r="A30" s="32">
        <v>24</v>
      </c>
      <c r="B30" s="30">
        <f t="shared" si="0"/>
        <v>617.97600000000011</v>
      </c>
      <c r="C30" s="30">
        <f t="shared" si="1"/>
        <v>636.48</v>
      </c>
      <c r="D30" s="30">
        <f t="shared" si="2"/>
        <v>655.56000000000006</v>
      </c>
      <c r="E30" s="30">
        <f t="shared" si="3"/>
        <v>675.21600000000012</v>
      </c>
      <c r="F30" s="30">
        <f t="shared" si="4"/>
        <v>695.44799999999987</v>
      </c>
      <c r="G30" s="30">
        <f t="shared" si="5"/>
        <v>719.06399999999996</v>
      </c>
      <c r="H30" s="30">
        <f t="shared" si="6"/>
        <v>737.78399999999999</v>
      </c>
      <c r="I30" s="30">
        <f t="shared" si="7"/>
        <v>759.88799999999992</v>
      </c>
      <c r="J30" s="30">
        <f t="shared" si="8"/>
        <v>767.52</v>
      </c>
      <c r="K30" s="30">
        <f t="shared" si="10"/>
        <v>775.22399999999993</v>
      </c>
      <c r="L30" s="30">
        <f t="shared" si="10"/>
        <v>783</v>
      </c>
      <c r="M30" s="30">
        <f t="shared" si="10"/>
        <v>822.16799999999989</v>
      </c>
      <c r="N30" s="30">
        <f t="shared" si="10"/>
        <v>863.28</v>
      </c>
      <c r="O30" s="30">
        <f t="shared" si="10"/>
        <v>865.44</v>
      </c>
      <c r="P30" s="30">
        <f t="shared" si="10"/>
        <v>874.08</v>
      </c>
      <c r="Q30" s="30">
        <f t="shared" si="10"/>
        <v>900.2879999999999</v>
      </c>
      <c r="R30" s="30">
        <f t="shared" si="10"/>
        <v>912.88799999999992</v>
      </c>
      <c r="S30" s="30">
        <f t="shared" si="10"/>
        <v>976.82399999999996</v>
      </c>
      <c r="T30" s="30">
        <f t="shared" si="10"/>
        <v>976.82399999999996</v>
      </c>
      <c r="U30" s="30">
        <f t="shared" si="10"/>
        <v>976.82399999999996</v>
      </c>
      <c r="V30" s="30">
        <f t="shared" si="10"/>
        <v>993.4559999999999</v>
      </c>
      <c r="W30" s="30">
        <f t="shared" si="10"/>
        <v>1078.92</v>
      </c>
      <c r="X30" s="30">
        <f t="shared" si="10"/>
        <v>1132.92</v>
      </c>
      <c r="Y30" s="32">
        <v>24</v>
      </c>
    </row>
    <row r="31" spans="1:25" x14ac:dyDescent="0.3">
      <c r="A31" s="32">
        <v>25</v>
      </c>
      <c r="B31" s="30">
        <f t="shared" si="0"/>
        <v>643.72500000000002</v>
      </c>
      <c r="C31" s="30">
        <f t="shared" si="1"/>
        <v>663</v>
      </c>
      <c r="D31" s="30">
        <f t="shared" si="2"/>
        <v>682.875</v>
      </c>
      <c r="E31" s="30">
        <f t="shared" si="3"/>
        <v>703.35</v>
      </c>
      <c r="F31" s="30">
        <f t="shared" si="4"/>
        <v>724.42500000000007</v>
      </c>
      <c r="G31" s="30">
        <f t="shared" si="5"/>
        <v>749.02499999999998</v>
      </c>
      <c r="H31" s="30">
        <f t="shared" si="6"/>
        <v>768.52499999999998</v>
      </c>
      <c r="I31" s="30">
        <f t="shared" si="7"/>
        <v>791.55000000000007</v>
      </c>
      <c r="J31" s="30">
        <f t="shared" si="8"/>
        <v>799.5</v>
      </c>
      <c r="K31" s="30">
        <f t="shared" si="10"/>
        <v>807.52499999999998</v>
      </c>
      <c r="L31" s="30">
        <f t="shared" si="10"/>
        <v>815.625</v>
      </c>
      <c r="M31" s="30">
        <f t="shared" si="10"/>
        <v>856.42500000000007</v>
      </c>
      <c r="N31" s="30">
        <f t="shared" si="10"/>
        <v>899.25</v>
      </c>
      <c r="O31" s="30">
        <f t="shared" si="10"/>
        <v>901.5</v>
      </c>
      <c r="P31" s="30">
        <f t="shared" si="10"/>
        <v>910.5</v>
      </c>
      <c r="Q31" s="30">
        <f t="shared" si="10"/>
        <v>937.80000000000007</v>
      </c>
      <c r="R31" s="30">
        <f t="shared" si="10"/>
        <v>950.92500000000007</v>
      </c>
      <c r="S31" s="30">
        <f t="shared" si="10"/>
        <v>1017.525</v>
      </c>
      <c r="T31" s="30">
        <f t="shared" si="10"/>
        <v>1017.525</v>
      </c>
      <c r="U31" s="30">
        <f t="shared" si="10"/>
        <v>1017.525</v>
      </c>
      <c r="V31" s="30">
        <f t="shared" si="10"/>
        <v>1034.8499999999999</v>
      </c>
      <c r="W31" s="30">
        <f t="shared" si="10"/>
        <v>1123.875</v>
      </c>
      <c r="X31" s="30">
        <f t="shared" si="10"/>
        <v>1180.125</v>
      </c>
      <c r="Y31" s="32">
        <v>25</v>
      </c>
    </row>
    <row r="32" spans="1:25" x14ac:dyDescent="0.3">
      <c r="A32" s="31">
        <v>26</v>
      </c>
      <c r="B32" s="30">
        <f t="shared" si="0"/>
        <v>669.47400000000005</v>
      </c>
      <c r="C32" s="30">
        <f t="shared" si="1"/>
        <v>689.52</v>
      </c>
      <c r="D32" s="30">
        <f t="shared" si="2"/>
        <v>710.19</v>
      </c>
      <c r="E32" s="30">
        <f t="shared" si="3"/>
        <v>731.48400000000015</v>
      </c>
      <c r="F32" s="30">
        <f t="shared" si="4"/>
        <v>753.40199999999993</v>
      </c>
      <c r="G32" s="30">
        <f t="shared" si="5"/>
        <v>778.98599999999988</v>
      </c>
      <c r="H32" s="30">
        <f t="shared" si="6"/>
        <v>799.26599999999996</v>
      </c>
      <c r="I32" s="30">
        <f t="shared" si="7"/>
        <v>823.21199999999999</v>
      </c>
      <c r="J32" s="30">
        <f t="shared" si="8"/>
        <v>831.48</v>
      </c>
      <c r="K32" s="30">
        <f t="shared" si="10"/>
        <v>839.82599999999991</v>
      </c>
      <c r="L32" s="30">
        <f t="shared" si="10"/>
        <v>848.25</v>
      </c>
      <c r="M32" s="30">
        <f t="shared" si="10"/>
        <v>890.68200000000002</v>
      </c>
      <c r="N32" s="30">
        <f t="shared" si="10"/>
        <v>935.22</v>
      </c>
      <c r="O32" s="30">
        <f t="shared" si="10"/>
        <v>937.56000000000006</v>
      </c>
      <c r="P32" s="30">
        <f t="shared" si="10"/>
        <v>946.92000000000007</v>
      </c>
      <c r="Q32" s="30">
        <f t="shared" si="10"/>
        <v>975.31200000000001</v>
      </c>
      <c r="R32" s="30">
        <f t="shared" si="10"/>
        <v>988.96199999999999</v>
      </c>
      <c r="S32" s="30">
        <f t="shared" si="10"/>
        <v>1058.2259999999999</v>
      </c>
      <c r="T32" s="30">
        <f t="shared" si="10"/>
        <v>1058.2259999999999</v>
      </c>
      <c r="U32" s="30">
        <f t="shared" si="10"/>
        <v>1058.2259999999999</v>
      </c>
      <c r="V32" s="30">
        <f t="shared" si="10"/>
        <v>1076.2439999999999</v>
      </c>
      <c r="W32" s="30">
        <f t="shared" si="10"/>
        <v>1168.83</v>
      </c>
      <c r="X32" s="30">
        <f t="shared" si="10"/>
        <v>1227.33</v>
      </c>
      <c r="Y32" s="31">
        <v>26</v>
      </c>
    </row>
    <row r="33" spans="1:25" x14ac:dyDescent="0.3">
      <c r="A33" s="31">
        <v>27</v>
      </c>
      <c r="B33" s="30">
        <f t="shared" si="0"/>
        <v>695.22300000000007</v>
      </c>
      <c r="C33" s="30">
        <f t="shared" si="1"/>
        <v>716.04</v>
      </c>
      <c r="D33" s="30">
        <f t="shared" si="2"/>
        <v>737.505</v>
      </c>
      <c r="E33" s="30">
        <f t="shared" si="3"/>
        <v>759.61800000000005</v>
      </c>
      <c r="F33" s="30">
        <f t="shared" si="4"/>
        <v>782.37899999999991</v>
      </c>
      <c r="G33" s="30">
        <f t="shared" si="5"/>
        <v>808.947</v>
      </c>
      <c r="H33" s="30">
        <f t="shared" si="6"/>
        <v>830.00699999999995</v>
      </c>
      <c r="I33" s="30">
        <f t="shared" si="7"/>
        <v>854.87399999999991</v>
      </c>
      <c r="J33" s="30">
        <f t="shared" si="8"/>
        <v>863.46</v>
      </c>
      <c r="K33" s="30">
        <f t="shared" si="10"/>
        <v>872.12699999999995</v>
      </c>
      <c r="L33" s="30">
        <f t="shared" si="10"/>
        <v>880.875</v>
      </c>
      <c r="M33" s="30">
        <f t="shared" si="10"/>
        <v>924.93899999999996</v>
      </c>
      <c r="N33" s="30">
        <f t="shared" si="10"/>
        <v>971.19</v>
      </c>
      <c r="O33" s="30">
        <f t="shared" si="10"/>
        <v>973.62</v>
      </c>
      <c r="P33" s="30">
        <f t="shared" si="10"/>
        <v>983.34</v>
      </c>
      <c r="Q33" s="30">
        <f t="shared" si="10"/>
        <v>1012.824</v>
      </c>
      <c r="R33" s="30">
        <f t="shared" si="10"/>
        <v>1026.999</v>
      </c>
      <c r="S33" s="30">
        <f t="shared" si="10"/>
        <v>1098.9269999999999</v>
      </c>
      <c r="T33" s="30">
        <f t="shared" si="10"/>
        <v>1098.9269999999999</v>
      </c>
      <c r="U33" s="30">
        <f t="shared" si="10"/>
        <v>1098.9269999999999</v>
      </c>
      <c r="V33" s="30">
        <f t="shared" si="10"/>
        <v>1117.6379999999999</v>
      </c>
      <c r="W33" s="30">
        <f t="shared" si="10"/>
        <v>1213.7850000000001</v>
      </c>
      <c r="X33" s="30">
        <f t="shared" si="10"/>
        <v>1274.5350000000001</v>
      </c>
      <c r="Y33" s="31">
        <v>27</v>
      </c>
    </row>
    <row r="34" spans="1:25" x14ac:dyDescent="0.3">
      <c r="A34" s="31">
        <v>28</v>
      </c>
      <c r="B34" s="30">
        <f t="shared" si="0"/>
        <v>720.97199999999998</v>
      </c>
      <c r="C34" s="30">
        <f t="shared" si="1"/>
        <v>742.56000000000006</v>
      </c>
      <c r="D34" s="30">
        <f t="shared" si="2"/>
        <v>764.82</v>
      </c>
      <c r="E34" s="30">
        <f t="shared" si="3"/>
        <v>787.75199999999995</v>
      </c>
      <c r="F34" s="30">
        <f t="shared" si="4"/>
        <v>811.35599999999988</v>
      </c>
      <c r="G34" s="30">
        <f t="shared" si="5"/>
        <v>838.90800000000002</v>
      </c>
      <c r="H34" s="30">
        <f t="shared" si="6"/>
        <v>860.74800000000005</v>
      </c>
      <c r="I34" s="30">
        <f t="shared" si="7"/>
        <v>886.53599999999994</v>
      </c>
      <c r="J34" s="30">
        <f t="shared" si="8"/>
        <v>895.44</v>
      </c>
      <c r="K34" s="30">
        <f t="shared" si="10"/>
        <v>904.428</v>
      </c>
      <c r="L34" s="30">
        <f t="shared" si="10"/>
        <v>913.5</v>
      </c>
      <c r="M34" s="30">
        <f t="shared" si="10"/>
        <v>959.19599999999991</v>
      </c>
      <c r="N34" s="30">
        <f t="shared" si="10"/>
        <v>1007.16</v>
      </c>
      <c r="O34" s="30">
        <f t="shared" si="10"/>
        <v>1009.6800000000001</v>
      </c>
      <c r="P34" s="30">
        <f t="shared" si="10"/>
        <v>1019.76</v>
      </c>
      <c r="Q34" s="30">
        <f t="shared" si="10"/>
        <v>1050.336</v>
      </c>
      <c r="R34" s="30">
        <f t="shared" si="10"/>
        <v>1065.0359999999998</v>
      </c>
      <c r="S34" s="30">
        <f t="shared" si="10"/>
        <v>1139.6280000000002</v>
      </c>
      <c r="T34" s="30">
        <f t="shared" si="10"/>
        <v>1139.6280000000002</v>
      </c>
      <c r="U34" s="30">
        <f t="shared" si="10"/>
        <v>1139.6280000000002</v>
      </c>
      <c r="V34" s="30">
        <f t="shared" si="10"/>
        <v>1159.0319999999999</v>
      </c>
      <c r="W34" s="30">
        <f t="shared" si="10"/>
        <v>1258.74</v>
      </c>
      <c r="X34" s="30">
        <f t="shared" si="10"/>
        <v>1321.74</v>
      </c>
      <c r="Y34" s="31">
        <v>28</v>
      </c>
    </row>
  </sheetData>
  <printOptions horizontalCentered="1"/>
  <pageMargins left="0.31496062992125984" right="0.74803149606299213" top="0.59055118110236227" bottom="0.98425196850393704" header="0" footer="0"/>
  <pageSetup paperSize="9" orientation="landscape" r:id="rId1"/>
  <headerFooter alignWithMargins="0">
    <oddFooter>&amp;LNòmines i Afers Econòmics&amp;R01/01/23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95a17a-8fef-4312-bd8c-5c16f05eab21"/>
    <lcf76f155ced4ddcb4097134ff3c332f xmlns="faab33d7-4787-4e8a-9edf-ba4fcdf3e87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C608D2CA1334B8A941F6FB6DAAC7E" ma:contentTypeVersion="13" ma:contentTypeDescription="Crea un document nou" ma:contentTypeScope="" ma:versionID="4a6c8a3c5002acc25f80f75d9067a2d2">
  <xsd:schema xmlns:xsd="http://www.w3.org/2001/XMLSchema" xmlns:xs="http://www.w3.org/2001/XMLSchema" xmlns:p="http://schemas.microsoft.com/office/2006/metadata/properties" xmlns:ns2="faab33d7-4787-4e8a-9edf-ba4fcdf3e871" xmlns:ns3="5895a17a-8fef-4312-bd8c-5c16f05eab21" targetNamespace="http://schemas.microsoft.com/office/2006/metadata/properties" ma:root="true" ma:fieldsID="44922066db56cd91610a80625b711f4c" ns2:_="" ns3:_="">
    <xsd:import namespace="faab33d7-4787-4e8a-9edf-ba4fcdf3e871"/>
    <xsd:import namespace="5895a17a-8fef-4312-bd8c-5c16f05ea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b33d7-4787-4e8a-9edf-ba4fcdf3e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5a17a-8fef-4312-bd8c-5c16f05eab2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afbc85-af36-4eb1-a8f8-0f6c641e22e4}" ma:internalName="TaxCatchAll" ma:showField="CatchAllData" ma:web="5895a17a-8fef-4312-bd8c-5c16f05eab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9E098-EB6C-4EAD-B871-CC3C67B0A6C3}">
  <ds:schemaRefs>
    <ds:schemaRef ds:uri="faab33d7-4787-4e8a-9edf-ba4fcdf3e871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895a17a-8fef-4312-bd8c-5c16f05eab2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C34CCA-7943-4B6D-809E-AEF78E1B1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ab33d7-4787-4e8a-9edf-ba4fcdf3e871"/>
    <ds:schemaRef ds:uri="5895a17a-8fef-4312-bd8c-5c16f05ea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80704-1AA0-40EF-8009-23CCB6B0F7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QP</vt:lpstr>
      <vt:lpstr>contingències</vt:lpstr>
      <vt:lpstr>PLURIS</vt:lpstr>
      <vt:lpstr>PLURIS!_4Àrea_d_impressió</vt:lpstr>
      <vt:lpstr>PLURIS!Àrea_d'impressió</vt:lpstr>
      <vt:lpstr>QP!Àrea_d'impressió</vt:lpstr>
    </vt:vector>
  </TitlesOfParts>
  <Manager/>
  <Company>Universitat de Barcelona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Figueras</dc:creator>
  <cp:keywords/>
  <dc:description/>
  <cp:lastModifiedBy>Carolina Jimenez Diaz</cp:lastModifiedBy>
  <cp:revision/>
  <cp:lastPrinted>2024-02-19T13:11:19Z</cp:lastPrinted>
  <dcterms:created xsi:type="dcterms:W3CDTF">2019-01-17T12:17:49Z</dcterms:created>
  <dcterms:modified xsi:type="dcterms:W3CDTF">2024-02-19T13:15:09Z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0x010100352C608D2CA1334B8A941F6FB6DAAC7E</vt:lpwstr>
  </property>
  <property fmtid="{D5CDD505-2E9C-101B-9397-08002B2CF9AE}" pid="3" name="Order">
    <vt:r8>5572600</vt:r8>
  </property>
  <property fmtid="{D5CDD505-2E9C-101B-9397-08002B2CF9AE}" pid="4" name="MediaServiceImageTags">
    <vt:lpwstr/>
  </property>
</Properties>
</file>